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963" documentId="120_S{2AC9BD13-BADA-5192-A53E-5A8FF88502F6}" xr6:coauthVersionLast="47" xr6:coauthVersionMax="47" xr10:uidLastSave="{DDEC85D1-88BD-4955-B978-B5829CA905CF}"/>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I6" i="5"/>
  <c r="J6" i="5"/>
  <c r="L6" i="5"/>
  <c r="B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<sst xmlns="http://schemas.openxmlformats.org/spreadsheetml/2006/main" count="180278" uniqueCount="39124">
  <si>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</si>
  <si>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</si>
  <si>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</si>
  <si>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</si>
  <si>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</si>
  <si>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</si>
  <si>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</si>
  <si>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</si>
  <si>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</si>
  <si>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</si>
  <si>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</si>
  <si>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</si>
  <si>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</si>
  <si>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</si>
  <si>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</si>
  <si>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</si>
  <si>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</si>
  <si>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</si>
  <si>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</si>
  <si>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</si>
  <si>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</si>
  <si>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</si>
  <si>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</si>
  <si>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</si>
  <si>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</si>
  <si>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</si>
  <si>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</si>
  <si>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</si>
  <si>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</si>
  <si>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</si>
  <si>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</si>
  <si>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</si>
  <si>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</si>
  <si>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</si>
  <si>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</si>
  <si>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</si>
  <si>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</si>
  <si>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</si>
  <si>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</si>
  <si>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</si>
  <si>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</si>
  <si>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</si>
  <si>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</si>
  <si>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</si>
  <si>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</si>
  <si>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</si>
  <si>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</si>
  <si>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</si>
  <si>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</si>
  <si>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</si>
  <si>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</si>
  <si>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</si>
  <si>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</si>
  <si>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</si>
  <si>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</si>
  <si>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</si>
  <si>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</si>
  <si>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</si>
  <si>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</si>
  <si>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</si>
  <si>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</si>
  <si>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</si>
  <si>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</si>
  <si>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</si>
  <si>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</si>
  <si>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</si>
  <si>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</si>
  <si>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</si>
  <si>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</si>
  <si>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</si>
  <si>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</si>
  <si>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</si>
  <si>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</si>
  <si>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</si>
  <si>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</si>
  <si>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</si>
  <si>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</si>
  <si>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</si>
  <si>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</si>
  <si>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</si>
  <si>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</si>
  <si>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</si>
  <si>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</si>
  <si>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</si>
  <si>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</si>
  <si>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</si>
  <si>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</si>
  <si>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</si>
  <si>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</si>
  <si>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</si>
  <si>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</si>
  <si>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</si>
  <si>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</si>
  <si>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</si>
  <si>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</si>
  <si>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</si>
  <si>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</si>
  <si>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</si>
  <si>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</si>
  <si>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</si>
  <si>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</si>
  <si>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</si>
  <si>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</si>
  <si>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</si>
  <si>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</si>
  <si>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</si>
  <si>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</si>
  <si>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</si>
  <si>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</si>
  <si>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</si>
  <si>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</si>
  <si>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</si>
  <si>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</si>
  <si>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</si>
  <si>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</si>
  <si>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</si>
  <si>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</si>
  <si>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</si>
  <si>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</si>
  <si>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</si>
  <si>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</si>
  <si>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</si>
  <si>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</si>
  <si>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</si>
  <si>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</si>
  <si>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</si>
  <si>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</si>
  <si>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</si>
  <si>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</si>
  <si>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</si>
  <si>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</si>
  <si>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</si>
  <si>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</si>
  <si>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</si>
  <si>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</si>
  <si>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</si>
  <si>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</si>
  <si>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</si>
  <si>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</si>
  <si>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</si>
  <si>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</si>
  <si>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</si>
  <si>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</si>
  <si>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</si>
  <si>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</si>
  <si>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</si>
  <si>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</si>
  <si>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</si>
  <si>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</si>
  <si>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</si>
  <si>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</si>
  <si>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</si>
  <si>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</si>
  <si>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</si>
  <si>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</si>
  <si>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</si>
  <si>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</si>
  <si>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</si>
  <si>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</si>
  <si>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</si>
  <si>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</si>
  <si>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</si>
  <si>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</si>
  <si>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</si>
  <si>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</si>
  <si>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</si>
  <si>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</si>
  <si>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</si>
  <si>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</si>
  <si>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</si>
  <si>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</si>
  <si>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</si>
  <si>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</si>
  <si>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</si>
  <si>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</si>
  <si>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</si>
  <si>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</si>
  <si>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</si>
  <si>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</si>
  <si>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</si>
  <si>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</si>
  <si>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</si>
  <si>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</si>
  <si>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</si>
  <si>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</si>
  <si>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</si>
  <si>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</si>
  <si>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</si>
  <si>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</si>
  <si>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</si>
  <si>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</si>
  <si>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</si>
  <si>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</si>
  <si>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</si>
  <si>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</si>
  <si>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</si>
  <si>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</si>
  <si>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</si>
  <si>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</si>
  <si>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</si>
  <si>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</si>
  <si>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</si>
  <si>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</si>
  <si>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</si>
  <si>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</si>
  <si>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</si>
  <si>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</si>
  <si>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</si>
  <si>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</si>
  <si>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</si>
  <si>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</si>
  <si>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</si>
  <si>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</si>
  <si>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</si>
  <si>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</si>
  <si>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</si>
  <si>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</si>
  <si>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</si>
  <si>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</si>
  <si>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</si>
  <si>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</si>
  <si>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</si>
  <si>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</si>
  <si>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</si>
  <si>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</si>
  <si>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</si>
  <si>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</si>
  <si>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</si>
  <si>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</si>
  <si>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</si>
  <si>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</si>
  <si>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</si>
  <si>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</si>
  <si>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</si>
  <si>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</si>
  <si>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</si>
  <si>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</si>
  <si>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</si>
  <si>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</si>
  <si>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</si>
  <si>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</si>
  <si>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</si>
  <si>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</si>
  <si>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</si>
  <si>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</si>
  <si>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</si>
  <si>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</si>
  <si>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</si>
  <si>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</si>
  <si>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</si>
  <si>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</si>
  <si>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</si>
  <si>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</si>
  <si>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</si>
  <si>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</si>
  <si>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</si>
  <si>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</si>
  <si>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</si>
  <si>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</si>
  <si>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</si>
  <si>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</si>
  <si>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</si>
  <si>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</si>
  <si>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</si>
  <si>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</si>
  <si>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</si>
  <si>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</si>
  <si>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</si>
  <si>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</si>
  <si>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</si>
  <si>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</si>
  <si>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</si>
  <si>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</si>
  <si>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</si>
  <si>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</si>
  <si>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</si>
  <si>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</si>
  <si>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</si>
  <si>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</si>
  <si>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</si>
  <si>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</si>
  <si>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</si>
  <si>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</si>
  <si>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</si>
  <si>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</si>
  <si>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</si>
  <si>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</si>
  <si>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</si>
  <si>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</si>
  <si>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</si>
  <si>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</si>
  <si>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</si>
  <si>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</si>
  <si>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</si>
  <si>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</si>
  <si>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</si>
  <si>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</si>
  <si>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</si>
  <si>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</si>
  <si>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</si>
  <si>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</si>
  <si>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</si>
  <si>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</si>
  <si>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</si>
  <si>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</si>
  <si>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</si>
  <si>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</si>
  <si>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</si>
  <si>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</si>
  <si>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</si>
  <si>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</si>
  <si>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</si>
  <si>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</si>
  <si>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</si>
  <si>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</si>
  <si>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</si>
  <si>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</si>
  <si>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</si>
  <si>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</si>
  <si>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</si>
  <si>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</si>
  <si>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</si>
  <si>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</si>
  <si>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</si>
  <si>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</si>
  <si>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</si>
  <si>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</si>
  <si>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</si>
  <si>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</si>
  <si>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</si>
  <si>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</si>
  <si>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</si>
  <si>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</si>
  <si>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</si>
  <si>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</si>
  <si>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</si>
  <si>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</si>
  <si>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</si>
  <si>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</si>
  <si>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</si>
  <si>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</si>
  <si>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</si>
  <si>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</si>
  <si>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</si>
  <si>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</si>
  <si>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</si>
  <si>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</si>
  <si>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</si>
  <si>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</si>
  <si>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</si>
  <si>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</si>
  <si>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</si>
  <si>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</si>
  <si>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</si>
  <si>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</si>
  <si>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</si>
  <si>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</si>
  <si>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</si>
  <si>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</si>
  <si>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</si>
  <si>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</si>
  <si>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</si>
  <si>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</si>
  <si>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</si>
  <si>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</si>
  <si>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</si>
  <si>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</si>
  <si>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</si>
  <si>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</si>
  <si>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</si>
  <si>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</si>
  <si>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</si>
  <si>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</si>
  <si>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</si>
  <si>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</si>
  <si>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</si>
  <si>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</si>
  <si>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</si>
  <si>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</si>
  <si>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</si>
  <si>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</si>
  <si>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</si>
  <si>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</si>
  <si>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</si>
  <si>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</si>
  <si>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</si>
  <si>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</si>
  <si>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</si>
  <si>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</si>
  <si>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</si>
  <si>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</si>
  <si>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</si>
  <si>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</si>
  <si>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</si>
  <si>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</si>
  <si>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</si>
  <si>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</si>
  <si>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</si>
  <si>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</si>
  <si>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</si>
  <si>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</si>
  <si>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</si>
  <si>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</si>
  <si>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</si>
  <si>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</si>
  <si>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</si>
  <si>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</si>
  <si>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</si>
  <si>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</si>
  <si>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</si>
  <si>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</si>
  <si>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</si>
  <si>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</si>
  <si>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</si>
  <si>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</si>
  <si>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</si>
  <si>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</si>
  <si>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</si>
  <si>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</si>
  <si>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</si>
  <si>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</si>
  <si>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</si>
  <si>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</si>
  <si>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</si>
  <si>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</si>
  <si>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</si>
  <si>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</si>
  <si>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</si>
  <si>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</si>
  <si>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</si>
  <si>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</si>
  <si>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</si>
  <si>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</si>
  <si>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</si>
  <si>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</si>
  <si>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</si>
  <si>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</si>
  <si>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</si>
  <si>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</si>
  <si>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</si>
  <si>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</si>
  <si>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</si>
  <si>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</si>
  <si>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</si>
  <si>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</si>
  <si>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</si>
  <si>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</si>
  <si>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</si>
  <si>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</si>
  <si>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</si>
  <si>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</si>
  <si>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</si>
  <si>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</si>
  <si>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</si>
  <si>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</si>
  <si>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</si>
  <si>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</si>
  <si>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</si>
  <si>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</si>
  <si>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</si>
  <si>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</si>
  <si>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</si>
  <si>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</si>
  <si>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</si>
  <si>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</si>
  <si>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</si>
  <si>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</si>
  <si>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</si>
  <si>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</si>
  <si>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</si>
  <si>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</si>
  <si>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</si>
  <si>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</si>
  <si>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</si>
  <si>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</si>
  <si>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</si>
  <si>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</si>
  <si>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</si>
  <si>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</si>
  <si>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</si>
  <si>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</si>
  <si>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</si>
  <si>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</si>
  <si>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</si>
  <si>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</si>
  <si>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</si>
  <si>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</si>
  <si>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</si>
  <si>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</si>
  <si>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</si>
  <si>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</si>
  <si>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</si>
  <si>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</si>
  <si>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</si>
  <si>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</si>
  <si>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</si>
  <si>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</si>
  <si>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</si>
  <si>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</si>
  <si>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</si>
  <si>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</si>
  <si>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</si>
  <si>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</si>
  <si>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</si>
  <si>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</si>
  <si>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</si>
  <si>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</si>
  <si>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</si>
  <si>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</si>
  <si>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</si>
  <si>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</si>
  <si>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</si>
  <si>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</si>
  <si>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</si>
  <si>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</si>
  <si>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</si>
  <si>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</si>
  <si>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</si>
  <si>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</si>
  <si>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</si>
  <si>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</si>
  <si>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</si>
  <si>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</si>
  <si>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</si>
  <si>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</si>
  <si>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</si>
  <si>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</si>
  <si>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</si>
  <si>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</si>
  <si>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</si>
  <si>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</si>
  <si>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</si>
  <si>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</si>
  <si>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</si>
  <si>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</si>
  <si>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</si>
  <si>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</si>
  <si>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</si>
  <si>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</si>
  <si>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</si>
  <si>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</si>
  <si>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</si>
  <si>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</si>
  <si>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</si>
  <si>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</si>
  <si>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</si>
  <si>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</si>
  <si>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</si>
  <si>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</si>
  <si>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</si>
  <si>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</si>
  <si>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</si>
  <si>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</si>
  <si>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</si>
  <si>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</si>
  <si>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</si>
  <si>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</si>
  <si>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</si>
  <si>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</si>
  <si>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</si>
  <si>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</si>
  <si>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</si>
  <si>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</si>
  <si>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</si>
  <si>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</si>
  <si>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</si>
  <si>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</si>
  <si>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</si>
  <si>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</si>
  <si>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</si>
  <si>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</si>
  <si>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</si>
  <si>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</si>
  <si>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</si>
  <si>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</si>
  <si>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</si>
  <si>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</si>
  <si>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</si>
  <si>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</si>
  <si>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</si>
  <si>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</si>
  <si>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</si>
  <si>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</si>
  <si>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</si>
  <si>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</si>
  <si>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</si>
  <si>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</si>
  <si>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</si>
  <si>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</si>
  <si>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</si>
  <si>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</si>
  <si>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</si>
  <si>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</si>
  <si>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</si>
  <si>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</si>
  <si>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</si>
  <si>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</si>
  <si>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</si>
  <si>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</si>
  <si>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</si>
  <si>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</si>
  <si>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</si>
  <si>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</si>
  <si>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</si>
  <si>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</si>
  <si>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</si>
  <si>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</si>
  <si>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</si>
  <si>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</si>
  <si>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</si>
  <si>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</si>
  <si>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</si>
  <si>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</si>
  <si>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</si>
  <si>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</si>
  <si>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</si>
  <si>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</si>
  <si>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</si>
  <si>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</si>
  <si>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</si>
  <si>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</si>
  <si>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</si>
  <si>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</si>
  <si>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</si>
  <si>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</si>
  <si>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</si>
  <si>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</si>
  <si>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</si>
  <si>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</si>
  <si>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</si>
  <si>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</si>
  <si>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</si>
  <si>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</si>
  <si>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</si>
  <si>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</si>
  <si>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</si>
  <si>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</si>
  <si>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</si>
  <si>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</si>
  <si>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</si>
  <si>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</si>
  <si>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</si>
  <si>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</si>
  <si>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</si>
  <si>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</si>
  <si>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</si>
  <si>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</si>
  <si>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</si>
  <si>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</si>
  <si>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</si>
  <si>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</si>
  <si>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</si>
  <si>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</si>
  <si>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</si>
  <si>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</si>
  <si>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</si>
  <si>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</si>
  <si>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</si>
  <si>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</si>
  <si>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</si>
  <si>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</si>
  <si>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</si>
  <si>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</si>
  <si>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</si>
  <si>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</si>
  <si>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</si>
  <si>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</si>
  <si>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</si>
  <si>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</si>
  <si>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</si>
  <si>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</si>
  <si>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</si>
  <si>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</si>
  <si>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</si>
  <si>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</si>
  <si>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</si>
  <si>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</si>
  <si>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</si>
  <si>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</si>
  <si>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</si>
  <si>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</si>
  <si>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</si>
  <si>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</si>
  <si>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</si>
  <si>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</si>
  <si>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</si>
  <si>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</si>
  <si>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</si>
  <si>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</si>
  <si>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</si>
  <si>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</si>
  <si>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</si>
  <si>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</si>
  <si>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</si>
  <si>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</si>
  <si>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</si>
  <si>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</si>
  <si>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</si>
  <si>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</si>
  <si>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</si>
  <si>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</si>
  <si>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</si>
  <si>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</si>
  <si>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</si>
  <si>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</si>
  <si>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</si>
  <si>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</si>
  <si>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</si>
  <si>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</si>
  <si>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</si>
  <si>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</si>
  <si>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</si>
  <si>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</si>
  <si>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</si>
  <si>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</si>
  <si>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</si>
  <si>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</si>
  <si>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</si>
  <si>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</si>
  <si>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</si>
  <si>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</si>
  <si>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</si>
  <si>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</si>
  <si>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</si>
  <si>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</si>
  <si>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</si>
  <si>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</si>
  <si>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</si>
  <si>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</si>
  <si>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</si>
  <si>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</si>
  <si>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</si>
  <si>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</si>
  <si>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</si>
  <si>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</si>
  <si>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</si>
  <si>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</si>
  <si>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</si>
  <si>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</si>
  <si>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</si>
  <si>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</si>
  <si>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</si>
  <si>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</si>
  <si>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</si>
  <si>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</si>
  <si>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</si>
  <si>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</si>
  <si>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</si>
  <si>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</si>
  <si>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</si>
  <si>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</si>
  <si>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</si>
  <si>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</si>
  <si>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</si>
  <si>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</si>
  <si>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</si>
  <si>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</si>
  <si>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</si>
  <si>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</si>
  <si>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</si>
  <si>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</si>
  <si>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</si>
  <si>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</si>
  <si>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</si>
  <si>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</si>
  <si>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</si>
  <si>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</si>
  <si>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</si>
  <si>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</si>
  <si>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</si>
  <si>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</si>
  <si>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</si>
  <si>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</si>
  <si>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</si>
  <si>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</si>
  <si>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</si>
  <si>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</si>
  <si>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</si>
  <si>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</si>
  <si>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</si>
  <si>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</si>
  <si>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</si>
  <si>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</si>
  <si>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</si>
  <si>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</si>
  <si>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</si>
  <si>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</si>
  <si>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</si>
  <si>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</si>
  <si>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</si>
  <si>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</si>
  <si>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</si>
  <si>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</si>
  <si>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</si>
  <si>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</si>
  <si>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</si>
  <si>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</si>
  <si>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</si>
  <si>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</si>
  <si>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</si>
  <si>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</si>
  <si>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</si>
  <si>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</si>
  <si>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</si>
  <si>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</si>
  <si>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</si>
  <si>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</si>
  <si>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</si>
  <si>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</si>
  <si>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</si>
  <si>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</si>
  <si>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</si>
  <si>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</si>
  <si>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</si>
  <si>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</si>
  <si>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</si>
  <si>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</si>
  <si>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</si>
  <si>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</si>
  <si>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</si>
  <si>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</si>
  <si>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</si>
  <si>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</si>
  <si>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</si>
  <si>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</si>
  <si>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</si>
  <si>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</si>
  <si>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</si>
  <si>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</si>
  <si>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</si>
  <si>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</si>
  <si>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</si>
  <si>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</si>
  <si>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</si>
  <si>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</si>
  <si>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</si>
  <si>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</si>
  <si>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</si>
  <si>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</si>
  <si>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</si>
  <si>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</si>
  <si>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</si>
  <si>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</si>
  <si>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</si>
  <si>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</si>
  <si>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</si>
  <si>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</si>
  <si>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</si>
  <si>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</si>
  <si>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</si>
  <si>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</si>
  <si>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</si>
  <si>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</si>
  <si>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</si>
  <si>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</si>
  <si>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</si>
  <si>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</si>
  <si>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</si>
  <si>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</si>
  <si>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</si>
  <si>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</si>
  <si>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</si>
  <si>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</si>
  <si>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</si>
  <si>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</si>
  <si>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</si>
  <si>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</si>
  <si>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</si>
  <si>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</si>
  <si>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</si>
  <si>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</si>
  <si>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</si>
  <si>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</si>
  <si>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</si>
  <si>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</si>
  <si>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</si>
  <si>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</si>
  <si>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</si>
  <si>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</si>
  <si>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</si>
  <si>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</si>
  <si>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</si>
  <si>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</si>
  <si>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</si>
  <si>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</si>
  <si>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</si>
  <si>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</si>
  <si>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</si>
  <si>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</si>
  <si>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</si>
  <si>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</si>
  <si>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</si>
  <si>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</si>
  <si>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</si>
  <si>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</si>
  <si>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</si>
  <si>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</si>
  <si>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</si>
  <si>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</si>
  <si>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</si>
  <si>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</si>
  <si>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</si>
  <si>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</si>
  <si>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</si>
  <si>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</si>
  <si>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</si>
  <si>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</si>
  <si>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</si>
  <si>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</si>
  <si>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</si>
  <si>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</si>
  <si>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</si>
  <si>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</si>
  <si>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</si>
  <si>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</si>
  <si>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</si>
  <si>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</si>
  <si>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</si>
  <si>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</si>
  <si>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</si>
  <si>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</si>
  <si>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</si>
  <si>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</si>
  <si>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</si>
  <si>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</si>
  <si>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</si>
  <si>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</si>
  <si>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</si>
  <si>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</si>
  <si>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</si>
  <si>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</si>
  <si>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</si>
  <si>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</si>
  <si>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</si>
  <si>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</si>
  <si>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</si>
  <si>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</si>
  <si>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</si>
  <si>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</si>
  <si>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</si>
  <si>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</si>
  <si>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</si>
  <si>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</si>
  <si>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</si>
  <si>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</si>
  <si>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</si>
  <si>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</si>
  <si>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</si>
  <si>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</si>
  <si>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</si>
  <si>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</si>
  <si>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</si>
  <si>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</si>
  <si>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</si>
  <si>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</si>
  <si>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</si>
  <si>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</si>
  <si>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</si>
  <si>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</si>
  <si>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</si>
  <si>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</si>
  <si>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</si>
  <si>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</si>
  <si>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</si>
  <si>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</si>
  <si>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</si>
  <si>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</si>
  <si>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</si>
  <si>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</si>
  <si>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</si>
  <si>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</si>
  <si>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</si>
  <si>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</si>
  <si>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</si>
  <si>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</si>
  <si>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</si>
  <si>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</si>
  <si>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</si>
  <si>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</si>
  <si>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</si>
  <si>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</si>
  <si>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</si>
  <si>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</si>
  <si>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</si>
  <si>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</si>
  <si>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</si>
  <si>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</si>
  <si>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</si>
  <si>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</si>
  <si>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</si>
  <si>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</si>
  <si>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</si>
  <si>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</si>
  <si>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</si>
  <si>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</si>
  <si>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</si>
  <si>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</si>
  <si>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</si>
  <si>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</si>
  <si>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</si>
  <si>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</si>
  <si>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</si>
  <si>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</si>
  <si>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</si>
  <si>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</si>
  <si>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</si>
  <si>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</si>
  <si>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</si>
  <si>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</si>
  <si>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</si>
  <si>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</si>
  <si>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</si>
  <si>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</si>
  <si>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</si>
  <si>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</si>
  <si>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</si>
  <si>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</si>
  <si>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</si>
  <si>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</si>
  <si>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</si>
  <si>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</si>
  <si>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</si>
  <si>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</si>
  <si>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</si>
  <si>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</si>
  <si>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</si>
  <si>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</si>
  <si>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</si>
  <si>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</si>
  <si>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</si>
  <si>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</si>
  <si>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</si>
  <si>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</si>
  <si>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</si>
  <si>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</si>
  <si>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</si>
  <si>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</si>
  <si>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</si>
  <si>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</si>
  <si>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</si>
  <si>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</si>
  <si>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</si>
  <si>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</si>
  <si>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</si>
  <si>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</si>
  <si>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</si>
  <si>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</si>
  <si>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</si>
  <si>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</si>
  <si>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</si>
  <si>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</si>
  <si>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</si>
  <si>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</si>
  <si>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</si>
  <si>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</si>
  <si>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</si>
  <si>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</si>
  <si>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</si>
  <si>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</si>
  <si>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</si>
  <si>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</si>
  <si>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</si>
  <si>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</si>
  <si>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</si>
  <si>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</si>
  <si>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</si>
  <si>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</si>
  <si>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</si>
  <si>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</si>
  <si>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</si>
  <si>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</si>
  <si>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</si>
  <si>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</si>
  <si>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</si>
  <si>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</si>
  <si>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</si>
  <si>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</si>
  <si>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</si>
  <si>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</si>
  <si>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</si>
  <si>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</si>
  <si>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</si>
  <si>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</si>
  <si>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</si>
  <si>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</si>
  <si>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</si>
  <si>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</si>
  <si>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</si>
  <si>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</si>
  <si>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</si>
  <si>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</si>
  <si>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</si>
  <si>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</si>
  <si>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</si>
  <si>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</si>
  <si>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</si>
  <si>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</si>
  <si>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</si>
  <si>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</si>
  <si>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</si>
  <si>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</si>
  <si>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</si>
  <si>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</si>
  <si>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</si>
  <si>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</si>
  <si>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</si>
  <si>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</si>
  <si>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</si>
  <si>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</si>
  <si>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</si>
  <si>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</si>
  <si>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</si>
  <si>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</si>
  <si>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</si>
  <si>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</si>
  <si>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</si>
  <si>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</si>
  <si>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</si>
  <si>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</si>
  <si>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</si>
  <si>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</si>
  <si>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</si>
  <si>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</si>
  <si>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</si>
  <si>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</si>
  <si>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</si>
  <si>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</si>
  <si>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</si>
  <si>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</si>
  <si>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</si>
  <si>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</si>
  <si>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</si>
  <si>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</si>
  <si>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</si>
  <si>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</si>
  <si>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</si>
  <si>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</si>
  <si>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</si>
  <si>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</si>
  <si>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</si>
  <si>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</si>
  <si>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</si>
  <si>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</si>
  <si>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</si>
  <si>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</si>
  <si>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</si>
  <si>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</si>
  <si>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</si>
  <si>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</si>
  <si>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</si>
  <si>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</si>
  <si>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</si>
  <si>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</si>
  <si>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</si>
  <si>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</si>
  <si>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</si>
  <si>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</si>
  <si>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</si>
  <si>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</si>
  <si>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</si>
  <si>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</si>
  <si>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</si>
  <si>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</si>
  <si>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</si>
  <si>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</si>
  <si>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</si>
  <si>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</si>
  <si>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</si>
  <si>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</si>
  <si>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</si>
  <si>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</si>
  <si>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</si>
  <si>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</si>
  <si>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</si>
  <si>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</si>
  <si>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</si>
  <si>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</si>
  <si>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</si>
  <si>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</si>
  <si>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</si>
  <si>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</si>
  <si>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</si>
  <si>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</si>
  <si>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</si>
  <si>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</si>
  <si>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</si>
  <si>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</si>
  <si>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</si>
  <si>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</si>
  <si>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</si>
  <si>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</si>
  <si>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</si>
  <si>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</si>
  <si>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</si>
  <si>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</si>
  <si>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</si>
  <si>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</si>
  <si>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</si>
  <si>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</si>
  <si>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</si>
  <si>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</si>
  <si>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</si>
  <si>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</si>
  <si>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</si>
  <si>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</si>
  <si>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</si>
  <si>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</si>
  <si>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</si>
  <si>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</si>
  <si>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</si>
  <si>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</si>
  <si>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</si>
  <si>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</si>
  <si>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</si>
  <si>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</si>
  <si>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</si>
  <si>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</si>
  <si>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</si>
  <si>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</si>
  <si>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</si>
  <si>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</si>
  <si>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</si>
  <si>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</si>
  <si>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</si>
  <si>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</si>
  <si>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</si>
  <si>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</si>
  <si>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</si>
  <si>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</si>
  <si>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</si>
  <si>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</si>
  <si>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</si>
  <si>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</si>
  <si>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</si>
  <si>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</si>
  <si>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</si>
  <si>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</si>
  <si>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</si>
  <si>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</si>
  <si>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</si>
  <si>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</si>
  <si>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</si>
  <si>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</si>
  <si>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</si>
  <si>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</si>
  <si>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</si>
  <si>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</si>
  <si>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</si>
  <si>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</si>
  <si>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</si>
  <si>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</si>
  <si>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</si>
  <si>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</si>
  <si>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</si>
  <si>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</si>
  <si>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</si>
  <si>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</si>
  <si>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</si>
  <si>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</si>
  <si>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</si>
  <si>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</si>
  <si>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</si>
  <si>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</si>
  <si>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</si>
  <si>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</si>
  <si>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</si>
  <si>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</si>
  <si>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</si>
  <si>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</si>
  <si>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</si>
  <si>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</si>
  <si>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</si>
  <si>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</si>
  <si>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</si>
  <si>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</si>
  <si>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</si>
  <si>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</si>
  <si>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</si>
  <si>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</si>
  <si>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</si>
  <si>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</si>
  <si>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</si>
  <si>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</si>
  <si>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</si>
  <si>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</si>
  <si>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</si>
  <si>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</si>
  <si>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</si>
  <si>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</si>
  <si>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</si>
  <si>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</si>
  <si>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</si>
  <si>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</si>
  <si>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</si>
  <si>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</si>
  <si>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</si>
  <si>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</si>
  <si>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</si>
  <si>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</si>
  <si>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</si>
  <si>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</si>
  <si>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</si>
  <si>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</si>
  <si>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</si>
  <si>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</si>
  <si>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</si>
  <si>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</si>
  <si>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</si>
  <si>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</si>
  <si>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</si>
  <si>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</si>
  <si>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</si>
  <si>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</si>
  <si>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</si>
  <si>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</si>
  <si>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</si>
  <si>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</si>
  <si>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</si>
  <si>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</si>
  <si>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</si>
  <si>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</si>
  <si>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</si>
  <si>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</si>
  <si>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</si>
  <si>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</si>
  <si>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</si>
  <si>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</si>
  <si>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</si>
  <si>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</si>
  <si>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</si>
  <si>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</si>
  <si>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</si>
  <si>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</si>
  <si>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</si>
  <si>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</si>
  <si>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</si>
  <si>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</si>
  <si>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</si>
  <si>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</si>
  <si>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</si>
  <si>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</si>
  <si>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</si>
  <si>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</si>
  <si>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</si>
  <si>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</si>
  <si>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</si>
  <si>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</si>
  <si>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</si>
  <si>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</si>
  <si>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</si>
  <si>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</si>
  <si>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</si>
  <si>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</si>
  <si>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</si>
  <si>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</si>
  <si>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</si>
  <si>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</si>
  <si>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</si>
  <si>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</si>
  <si>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</si>
  <si>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</si>
  <si>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</si>
  <si>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</si>
  <si>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</si>
  <si>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</si>
  <si>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</si>
  <si>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</si>
  <si>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</si>
  <si>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</si>
  <si>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</si>
  <si>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</si>
  <si>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</si>
  <si>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</si>
  <si>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</si>
  <si>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</si>
  <si>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</si>
  <si>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</si>
  <si>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</si>
  <si>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</si>
  <si>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</si>
  <si>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</si>
  <si>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</si>
  <si>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</si>
  <si>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</si>
  <si>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</si>
  <si>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</si>
  <si>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</si>
  <si>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</si>
  <si>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</si>
  <si>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</si>
  <si>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</si>
  <si>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</si>
  <si>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</si>
  <si>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</si>
  <si>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</si>
  <si>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</si>
  <si>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</si>
  <si>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</si>
  <si>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</si>
  <si>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</si>
  <si>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</si>
  <si>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</si>
  <si>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</si>
  <si>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</si>
  <si>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</si>
  <si>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</si>
  <si>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</si>
  <si>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</si>
  <si>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</si>
  <si>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</si>
  <si>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</si>
  <si>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</si>
  <si>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</si>
  <si>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</si>
  <si>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</si>
  <si>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</si>
  <si>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</si>
  <si>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</si>
  <si>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</si>
  <si>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</si>
  <si>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</si>
  <si>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</si>
  <si>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</si>
  <si>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</si>
  <si>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</si>
  <si>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</si>
  <si>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</si>
  <si>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</si>
  <si>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</si>
  <si>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</si>
  <si>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</si>
  <si>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</si>
  <si>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</si>
  <si>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</si>
  <si>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</si>
  <si>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</si>
  <si>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</si>
  <si>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</si>
  <si>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</si>
  <si>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</si>
  <si>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</si>
  <si>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</si>
  <si>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</si>
  <si>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</si>
  <si>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</si>
  <si>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</si>
  <si>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</si>
  <si>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</si>
  <si>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</si>
  <si>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</si>
  <si>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</si>
  <si>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</si>
  <si>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</si>
  <si>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</si>
  <si>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</si>
  <si>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</si>
  <si>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</si>
  <si>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</si>
  <si>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</si>
  <si>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</si>
  <si>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</si>
  <si>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</si>
  <si>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</si>
  <si>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</si>
  <si>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</si>
  <si>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</si>
  <si>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</si>
  <si>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</si>
  <si>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</si>
  <si>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</si>
  <si>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</si>
  <si>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</si>
  <si>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</si>
  <si>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</si>
  <si>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</si>
  <si>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</si>
  <si>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</si>
  <si>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</si>
  <si>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</si>
  <si>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</si>
  <si>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</si>
  <si>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</si>
  <si>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</si>
  <si>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</si>
  <si>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</si>
  <si>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</si>
  <si>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</si>
  <si>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</si>
  <si>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</si>
  <si>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</si>
  <si>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</si>
  <si>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</si>
  <si>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</si>
  <si>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</si>
  <si>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</si>
  <si>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</si>
  <si>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</si>
  <si>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</si>
  <si>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</si>
  <si>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</si>
  <si>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</si>
  <si>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</si>
  <si>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</si>
  <si>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</si>
  <si>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</si>
  <si>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</si>
  <si>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</si>
  <si>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</si>
  <si>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</si>
  <si>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</si>
  <si>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</si>
  <si>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</si>
  <si>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</si>
  <si>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</si>
  <si>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</si>
  <si>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</si>
  <si>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</si>
  <si>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</si>
  <si>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</si>
  <si>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</si>
  <si>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</si>
  <si>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</si>
  <si>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</si>
  <si>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</si>
  <si>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</si>
  <si>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</si>
  <si>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</si>
  <si>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</si>
  <si>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</si>
  <si>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</si>
  <si>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</si>
  <si>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</si>
  <si>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</si>
  <si>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</si>
  <si>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</si>
  <si>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</si>
  <si>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</si>
  <si>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</si>
  <si>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</si>
  <si>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</si>
  <si>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</si>
  <si>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</si>
  <si>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</si>
  <si>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</si>
  <si>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</si>
  <si>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</si>
  <si>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</si>
  <si>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</si>
  <si>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</si>
  <si>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</si>
  <si>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</si>
  <si>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</si>
  <si>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</si>
  <si>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</si>
  <si>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</si>
  <si>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</si>
  <si>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</si>
  <si>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</si>
  <si>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</si>
  <si>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</si>
  <si>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</si>
  <si>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</si>
  <si>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</si>
  <si>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</si>
  <si>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</si>
  <si>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</si>
  <si>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</si>
  <si>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</si>
  <si>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</si>
  <si>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</si>
  <si>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</si>
  <si>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</si>
  <si>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</si>
  <si>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</si>
  <si>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</si>
  <si>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</si>
  <si>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</si>
  <si>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</si>
  <si>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</si>
  <si>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</si>
  <si>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</si>
  <si>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</si>
  <si>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</si>
  <si>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</si>
  <si>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</si>
  <si>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</si>
  <si>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</si>
  <si>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</si>
  <si>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</si>
  <si>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</si>
  <si>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</si>
  <si>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</si>
  <si>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</si>
  <si>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</si>
  <si>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</si>
  <si>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</si>
  <si>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</si>
  <si>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</si>
  <si>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</si>
  <si>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</si>
  <si>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</si>
  <si>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</si>
  <si>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</si>
  <si>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</si>
  <si>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</si>
  <si>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</si>
  <si>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</si>
  <si>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</si>
  <si>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</si>
  <si>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</si>
  <si>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</si>
  <si>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</si>
  <si>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</si>
  <si>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</si>
  <si>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</si>
  <si>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</si>
  <si>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</si>
  <si>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</si>
  <si>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</si>
  <si>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</si>
  <si>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</si>
  <si>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</si>
  <si>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</si>
  <si>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</si>
  <si>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</si>
  <si>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</si>
  <si>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</si>
  <si>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</si>
  <si>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</si>
  <si>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</si>
  <si>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</si>
  <si>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</si>
  <si>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</si>
  <si>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</si>
  <si>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</si>
  <si>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</si>
  <si>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</si>
  <si>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</si>
  <si>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</si>
  <si>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</si>
  <si>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</si>
  <si>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</si>
  <si>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</si>
  <si>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</si>
  <si>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</si>
  <si>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</si>
  <si>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</si>
  <si>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</si>
  <si>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</si>
  <si>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</si>
  <si>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</si>
  <si>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</si>
  <si>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</si>
  <si>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</si>
  <si>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</si>
  <si>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</si>
  <si>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</si>
  <si>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</si>
  <si>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</si>
  <si>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</si>
  <si>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</si>
  <si>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</si>
  <si>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</si>
  <si>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</si>
  <si>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</si>
  <si>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</si>
  <si>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</si>
  <si>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</si>
  <si>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</si>
  <si>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</si>
  <si>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</si>
  <si>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</si>
  <si>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</si>
  <si>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</si>
  <si>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</si>
  <si>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</si>
  <si>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</si>
  <si>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</si>
  <si>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</si>
  <si>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</si>
  <si>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</si>
  <si>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</si>
  <si>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</si>
  <si>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</si>
  <si>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</si>
  <si>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</si>
  <si>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</si>
  <si>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</si>
  <si>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</si>
  <si>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</si>
  <si>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</si>
  <si>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</si>
  <si>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</si>
  <si>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</si>
  <si>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</si>
  <si>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</si>
  <si>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</si>
  <si>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</si>
  <si>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</si>
  <si>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</si>
  <si>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</si>
  <si>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</si>
  <si>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</si>
  <si>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</si>
  <si>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</si>
  <si>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</si>
  <si>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</si>
  <si>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</si>
  <si>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</si>
  <si>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</si>
  <si>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</si>
  <si>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</si>
  <si>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</si>
  <si>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</si>
  <si>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</si>
  <si>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</si>
  <si>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</si>
  <si>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</si>
  <si>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</si>
  <si>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</si>
  <si>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</si>
  <si>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</si>
  <si>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</si>
  <si>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</si>
  <si>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</si>
  <si>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</si>
  <si>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</si>
  <si>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</si>
  <si>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</si>
  <si>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</si>
  <si>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</si>
  <si>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</si>
  <si>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</si>
  <si>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</si>
  <si>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</si>
  <si>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</si>
  <si>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</si>
  <si>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</si>
  <si>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</si>
  <si>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</si>
  <si>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</si>
  <si>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</si>
  <si>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</si>
  <si>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</si>
  <si>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</si>
  <si>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</si>
  <si>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</si>
  <si>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</si>
  <si>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</si>
  <si>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</si>
  <si>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</si>
  <si>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</si>
  <si>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</si>
  <si>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</si>
  <si>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</si>
  <si>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</si>
  <si>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</si>
  <si>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</si>
  <si>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</si>
  <si>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</si>
  <si>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</si>
  <si>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</si>
  <si>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</si>
  <si>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</si>
  <si>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</si>
  <si>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</si>
  <si>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</si>
  <si>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</si>
  <si>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</si>
  <si>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</si>
  <si>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</si>
  <si>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</si>
  <si>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</si>
  <si>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</si>
  <si>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</si>
  <si>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</si>
  <si>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</si>
  <si>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</si>
  <si>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</si>
  <si>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</si>
  <si>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</si>
  <si>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</si>
  <si>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</si>
  <si>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</si>
  <si>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</si>
  <si>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</si>
  <si>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</si>
  <si>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</si>
  <si>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</si>
  <si>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</si>
  <si>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</si>
  <si>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</si>
  <si>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</si>
  <si>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</si>
  <si>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</si>
  <si>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</si>
  <si>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</si>
  <si>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</si>
  <si>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</si>
  <si>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</si>
  <si>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</si>
  <si>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</si>
  <si>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</si>
  <si>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</si>
  <si>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</si>
  <si>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</si>
  <si>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</si>
  <si>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</si>
  <si>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</si>
  <si>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</si>
  <si>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</si>
  <si>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</si>
  <si>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</si>
  <si>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</si>
  <si>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</si>
  <si>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</si>
  <si>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</si>
  <si>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</si>
  <si>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</si>
  <si>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</si>
  <si>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</si>
  <si>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</si>
  <si>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</si>
  <si>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</si>
  <si>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</si>
  <si>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</si>
  <si>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</si>
  <si>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</si>
  <si>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</si>
  <si>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</si>
  <si>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</si>
  <si>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</si>
  <si>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</si>
  <si>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</si>
  <si>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</si>
  <si>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</si>
  <si>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</si>
  <si>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</si>
  <si>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</si>
  <si>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</si>
  <si>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</si>
  <si>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</si>
  <si>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</si>
  <si>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</si>
  <si>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</si>
  <si>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</si>
  <si>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</si>
  <si>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</si>
  <si>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</si>
  <si>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</si>
  <si>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</si>
  <si>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</si>
  <si>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</si>
  <si>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</si>
  <si>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</si>
  <si>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</si>
  <si>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</si>
  <si>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</si>
  <si>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</si>
  <si>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</si>
  <si>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</si>
  <si>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</si>
  <si>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</si>
  <si>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</si>
  <si>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</si>
  <si>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</si>
  <si>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</si>
  <si>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</si>
  <si>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</si>
  <si>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</si>
  <si>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</si>
  <si>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</si>
  <si>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</si>
  <si>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</si>
  <si>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</si>
  <si>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</si>
  <si>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</si>
  <si>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</si>
  <si>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</si>
  <si>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</si>
  <si>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</si>
  <si>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</si>
  <si>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</si>
  <si>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</si>
  <si>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</si>
  <si>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</si>
  <si>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</si>
  <si>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</si>
  <si>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</si>
  <si>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</si>
  <si>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</si>
  <si>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</si>
  <si>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</si>
  <si>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</si>
  <si>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</si>
  <si>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</si>
  <si>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</si>
  <si>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</si>
  <si>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</si>
  <si>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</si>
  <si>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</si>
  <si>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</si>
  <si>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</si>
  <si>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</si>
  <si>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</si>
  <si>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</si>
  <si>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</si>
  <si>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</si>
  <si>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</si>
  <si>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</si>
  <si>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</si>
  <si>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</si>
  <si>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</si>
  <si>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</si>
  <si>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</si>
  <si>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</si>
  <si>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</si>
  <si>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</si>
  <si>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</si>
  <si>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</si>
  <si>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</si>
  <si>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</si>
  <si>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</si>
  <si>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</si>
  <si>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</si>
  <si>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</si>
  <si>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</si>
  <si>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</si>
  <si>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</si>
  <si>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</si>
  <si>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</si>
  <si>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</si>
  <si>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</si>
  <si>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</si>
  <si>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</si>
  <si>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</si>
  <si>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</si>
  <si>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</si>
  <si>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</si>
  <si>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</si>
  <si>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</si>
  <si>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</si>
  <si>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</si>
  <si>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</si>
  <si>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</si>
  <si>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</si>
  <si>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</si>
  <si>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</si>
  <si>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</si>
  <si>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</si>
  <si>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</si>
  <si>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</si>
  <si>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</si>
  <si>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</si>
  <si>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</si>
  <si>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</si>
  <si>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</si>
  <si>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</si>
  <si>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</si>
  <si>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</si>
  <si>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</si>
  <si>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</si>
  <si>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</si>
  <si>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</si>
  <si>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</si>
  <si>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</si>
  <si>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</si>
  <si>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</si>
  <si>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</si>
  <si>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</si>
  <si>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</si>
  <si>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</si>
  <si>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</si>
  <si>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</si>
  <si>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</si>
  <si>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</si>
  <si>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</si>
  <si>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</si>
  <si>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</si>
  <si>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</si>
  <si>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</si>
  <si>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</si>
  <si>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</si>
  <si>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</si>
  <si>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</si>
  <si>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</si>
  <si>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</si>
  <si>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</si>
  <si>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</si>
  <si>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</si>
  <si>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</si>
  <si>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</si>
  <si>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</si>
  <si>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</si>
  <si>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</si>
  <si>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</si>
  <si>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</si>
  <si>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</si>
  <si>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</si>
  <si>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</si>
  <si>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</si>
  <si>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</si>
  <si>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</si>
  <si>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</si>
  <si>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</si>
  <si>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</si>
  <si>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</si>
  <si>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</si>
  <si>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</si>
  <si>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</si>
  <si>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</si>
  <si>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</si>
  <si>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</si>
  <si>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</si>
  <si>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</si>
  <si>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</si>
  <si>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</si>
  <si>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</si>
  <si>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</si>
  <si>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</si>
  <si>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</si>
  <si>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</si>
  <si>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</si>
  <si>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</si>
  <si>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</si>
  <si>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</si>
  <si>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</si>
  <si>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</si>
  <si>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</si>
  <si>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</si>
  <si>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</si>
  <si>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</si>
  <si>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</si>
  <si>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</si>
  <si>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</si>
  <si>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</si>
  <si>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</si>
  <si>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</si>
  <si>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</si>
  <si>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</si>
  <si>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</si>
  <si>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</si>
  <si>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</si>
  <si>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</si>
  <si>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</si>
  <si>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</si>
  <si>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</si>
  <si>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</si>
  <si>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</si>
  <si>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</si>
  <si>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</si>
  <si>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</si>
  <si>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</si>
  <si>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</si>
  <si>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</si>
  <si>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</si>
  <si>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</si>
  <si>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</si>
  <si>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</si>
  <si>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</si>
  <si>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</si>
  <si>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</si>
  <si>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</si>
  <si>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</si>
  <si>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</si>
  <si>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</si>
  <si>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</si>
  <si>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</si>
  <si>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</si>
  <si>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</si>
  <si>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</si>
  <si>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</si>
  <si>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</si>
  <si>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</si>
  <si>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</si>
  <si>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</si>
  <si>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</si>
  <si>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</si>
  <si>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</si>
  <si>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</si>
  <si>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</si>
  <si>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</si>
  <si>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</si>
  <si>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</si>
  <si>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</si>
  <si>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</si>
  <si>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</si>
  <si>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</si>
  <si>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</si>
  <si>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</si>
  <si>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</si>
  <si>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</si>
  <si>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</si>
  <si>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</si>
  <si>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</si>
  <si>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</si>
  <si>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</si>
  <si>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</si>
  <si>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</si>
  <si>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</si>
  <si>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</si>
  <si>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</si>
  <si>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</si>
  <si>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</si>
  <si>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</si>
  <si>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</si>
  <si>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</si>
  <si>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</si>
  <si>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</si>
  <si>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</si>
  <si>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</si>
  <si>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</si>
  <si>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</si>
  <si>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</si>
  <si>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</si>
  <si>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</si>
  <si>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</si>
  <si>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</si>
  <si>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</si>
  <si>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</si>
  <si>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</si>
  <si>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</si>
  <si>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</si>
  <si>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</si>
  <si>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</si>
  <si>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</si>
  <si>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</si>
  <si>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</si>
  <si>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</si>
  <si>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</si>
  <si>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</si>
  <si>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</si>
  <si>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</si>
  <si>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</si>
  <si>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</si>
  <si>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</si>
  <si>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</si>
  <si>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</si>
  <si>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</si>
  <si>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</si>
  <si>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</si>
  <si>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</si>
  <si>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</si>
  <si>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</si>
  <si>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</si>
  <si>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</si>
  <si>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</si>
  <si>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</si>
  <si>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</si>
  <si>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</si>
  <si>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</si>
  <si>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</si>
  <si>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</si>
  <si>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</si>
  <si>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</si>
  <si>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</si>
  <si>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</si>
  <si>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</si>
  <si>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</si>
  <si>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</si>
  <si>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</si>
  <si>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</si>
  <si>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</si>
  <si>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</si>
  <si>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</si>
  <si>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</si>
  <si>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</si>
  <si>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</si>
  <si>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</si>
  <si>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</si>
  <si>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</si>
  <si>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</si>
  <si>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</si>
  <si>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</si>
  <si>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</si>
  <si>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</si>
  <si>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</si>
  <si>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</si>
  <si>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</si>
  <si>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</si>
  <si>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</si>
  <si>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</si>
  <si>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</si>
  <si>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</si>
  <si>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</si>
  <si>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</si>
  <si>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</si>
  <si>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</si>
  <si>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</si>
  <si>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</si>
  <si>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</si>
  <si>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</si>
  <si>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</si>
  <si>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</si>
  <si>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</si>
  <si>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</si>
  <si>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</si>
  <si>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</si>
  <si>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</si>
  <si>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</si>
  <si>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</si>
  <si>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</si>
  <si>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</si>
  <si>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</si>
  <si>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</si>
  <si>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</si>
  <si>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</si>
  <si>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</si>
  <si>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</si>
  <si>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</si>
  <si>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</si>
  <si>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</si>
  <si>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</si>
  <si>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</si>
  <si>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</si>
  <si>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</si>
  <si>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</si>
  <si>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</si>
  <si>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</si>
  <si>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</si>
  <si>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</si>
  <si>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</si>
  <si>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</si>
  <si>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</si>
  <si>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</si>
  <si>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</si>
  <si>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</si>
  <si>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</si>
  <si>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</si>
  <si>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</si>
  <si>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</si>
  <si>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</si>
  <si>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</si>
  <si>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</si>
  <si>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</si>
  <si>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</si>
  <si>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</si>
  <si>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</si>
  <si>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</si>
  <si>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</si>
  <si>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</si>
  <si>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</si>
  <si>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</si>
  <si>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</si>
  <si>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</si>
  <si>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</si>
  <si>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</si>
  <si>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</si>
  <si>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</si>
  <si>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</si>
  <si>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</si>
  <si>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</si>
  <si>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</si>
  <si>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</si>
  <si>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</si>
  <si>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</si>
  <si>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</si>
  <si>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</si>
  <si>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</si>
  <si>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</si>
  <si>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</si>
  <si>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</si>
  <si>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</si>
  <si>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</si>
  <si>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</si>
  <si>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</si>
  <si>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</si>
  <si>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</si>
  <si>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</si>
  <si>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</si>
  <si>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</si>
  <si>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</si>
  <si>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</si>
  <si>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</si>
  <si>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</si>
  <si>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</si>
  <si>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</si>
  <si>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</si>
  <si>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</si>
  <si>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</si>
  <si>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</si>
  <si>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</si>
  <si>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</si>
  <si>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</si>
  <si>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</si>
  <si>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</si>
  <si>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</si>
  <si>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</si>
  <si>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</si>
  <si>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</si>
  <si>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</si>
  <si>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</si>
  <si>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</si>
  <si>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</si>
  <si>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</si>
  <si>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</si>
  <si>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</si>
  <si>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</si>
  <si>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</si>
  <si>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</si>
  <si>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</si>
  <si>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</si>
  <si>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</si>
  <si>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</si>
  <si>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</si>
  <si>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</si>
  <si>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</si>
  <si>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</si>
  <si>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</si>
  <si>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</si>
  <si>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</si>
  <si>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</si>
  <si>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</si>
  <si>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</si>
  <si>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</si>
  <si>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</si>
  <si>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</si>
  <si>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</si>
  <si>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</si>
  <si>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</si>
  <si>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</si>
  <si>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</si>
  <si>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</si>
  <si>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</si>
  <si>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</si>
  <si>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</si>
  <si>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</si>
  <si>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</si>
  <si>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</si>
  <si>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</si>
  <si>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</si>
  <si>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</si>
  <si>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</si>
  <si>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</si>
  <si>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</si>
  <si>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</si>
  <si>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</si>
  <si>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</si>
  <si>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</si>
  <si>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</si>
  <si>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</si>
  <si>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</si>
  <si>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</si>
  <si>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</si>
  <si>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</si>
  <si>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</si>
  <si>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</si>
  <si>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</si>
  <si>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</si>
  <si>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</si>
  <si>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</si>
  <si>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</si>
  <si>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</si>
  <si>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</si>
  <si>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</si>
  <si>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</si>
  <si>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</si>
  <si>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</si>
  <si>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</si>
  <si>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</si>
  <si>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</si>
  <si>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</si>
  <si>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</si>
  <si>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</si>
  <si>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</si>
  <si>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</si>
  <si>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</si>
  <si>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</si>
  <si>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</si>
  <si>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</si>
  <si>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</si>
  <si>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</si>
  <si>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</si>
  <si>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</si>
  <si>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</si>
  <si>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</si>
  <si>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</si>
  <si>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</si>
  <si>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</si>
  <si>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</si>
  <si>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</si>
  <si>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</si>
  <si>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</si>
  <si>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</si>
  <si>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</si>
  <si>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</si>
  <si>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</si>
  <si>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</si>
  <si>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</si>
  <si>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</si>
  <si>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</si>
  <si>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</si>
  <si>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</si>
  <si>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</si>
  <si>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</si>
  <si>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</si>
  <si>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</si>
  <si>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</si>
  <si>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</si>
  <si>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</si>
  <si>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</si>
  <si>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</si>
  <si>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</si>
  <si>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</si>
  <si>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</si>
  <si>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</si>
  <si>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</si>
  <si>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</si>
  <si>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</si>
  <si>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</si>
  <si>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</si>
  <si>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</si>
  <si>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</si>
  <si>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</si>
  <si>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</si>
  <si>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</si>
  <si>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</si>
  <si>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</si>
  <si>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</si>
  <si>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</si>
  <si>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</si>
  <si>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</si>
  <si>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</si>
  <si>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</si>
  <si>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</si>
  <si>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</si>
  <si>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</si>
  <si>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</si>
  <si>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</si>
  <si>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</si>
  <si>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</si>
  <si>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</si>
  <si>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</si>
  <si>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</si>
  <si>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</si>
  <si>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</si>
  <si>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</si>
  <si>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</si>
  <si>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</si>
  <si>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</si>
  <si>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</si>
  <si>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</si>
  <si>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</si>
  <si>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</si>
  <si>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</si>
  <si>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</si>
  <si>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</si>
  <si>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</si>
  <si>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</si>
  <si>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</si>
  <si>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</si>
  <si>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</si>
  <si>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</si>
  <si>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</si>
  <si>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</si>
  <si>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</si>
  <si>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</si>
  <si>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</si>
  <si>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</si>
  <si>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</si>
  <si>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</si>
  <si>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</si>
  <si>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</si>
  <si>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</si>
  <si>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</si>
  <si>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</si>
  <si>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</si>
  <si>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</si>
  <si>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</si>
  <si>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</si>
  <si>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</si>
  <si>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</si>
  <si>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</si>
  <si>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</si>
  <si>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</si>
  <si>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</si>
  <si>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</si>
  <si>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</si>
  <si>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</si>
  <si>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</si>
  <si>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</si>
  <si>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</si>
  <si>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</si>
  <si>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</si>
  <si>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</si>
  <si>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</si>
  <si>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</si>
  <si>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</si>
  <si>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</si>
  <si>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</si>
  <si>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</si>
  <si>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</si>
  <si>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</si>
  <si>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</si>
  <si>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</si>
  <si>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</si>
  <si>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</si>
  <si>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</si>
  <si>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</si>
  <si>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</si>
  <si>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</si>
  <si>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</si>
  <si>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</si>
  <si>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</si>
  <si>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</si>
  <si>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</si>
  <si>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</si>
  <si>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</si>
  <si>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</si>
  <si>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</si>
  <si>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</si>
  <si>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</si>
  <si>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</si>
  <si>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</si>
  <si>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</si>
  <si>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</si>
  <si>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</si>
  <si>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</si>
  <si>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</si>
  <si>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</si>
  <si>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</si>
  <si>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</si>
  <si>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</si>
  <si>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</si>
  <si>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</si>
  <si>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</si>
  <si>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</si>
  <si>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</si>
  <si>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</si>
  <si>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</si>
  <si>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</si>
  <si>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</si>
  <si>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</si>
  <si>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</si>
  <si>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</si>
  <si>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</si>
  <si>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</si>
  <si>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</si>
  <si>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</si>
  <si>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</si>
  <si>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</si>
  <si>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</si>
  <si>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</si>
  <si>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</si>
  <si>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</si>
  <si>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</si>
  <si>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</si>
  <si>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</si>
  <si>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</si>
  <si>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</si>
  <si>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</si>
  <si>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</si>
  <si>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</si>
  <si>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</si>
  <si>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</si>
  <si>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</si>
  <si>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</si>
  <si>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</si>
  <si>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</si>
  <si>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</si>
  <si>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</si>
  <si>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</si>
  <si>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</si>
  <si>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</si>
  <si>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</si>
  <si>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</si>
  <si>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</si>
  <si>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</si>
  <si>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</si>
  <si>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</si>
  <si>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</si>
  <si>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</si>
  <si>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</si>
  <si>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</si>
  <si>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</si>
  <si>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</si>
  <si>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</si>
  <si>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</si>
  <si>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</si>
  <si>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</si>
  <si>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</si>
  <si>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</si>
  <si>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</si>
  <si>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</si>
  <si>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</si>
  <si>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</si>
  <si>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</si>
  <si>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</si>
  <si>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</si>
  <si>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</si>
  <si>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</si>
  <si>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</si>
  <si>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</si>
  <si>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</si>
  <si>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</si>
  <si>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</si>
  <si>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</si>
  <si>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</si>
  <si>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</si>
  <si>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</si>
  <si>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</si>
  <si>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</si>
  <si>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</si>
  <si>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</si>
  <si>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</si>
  <si>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</si>
  <si>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</si>
  <si>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</si>
  <si>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</si>
  <si>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</si>
  <si>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</si>
  <si>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</si>
  <si>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</si>
  <si>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</si>
  <si>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</si>
  <si>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</si>
  <si>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</si>
  <si>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</si>
  <si>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</si>
  <si>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</si>
  <si>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</si>
  <si>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</si>
  <si>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</si>
  <si>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</si>
  <si>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</si>
  <si>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</si>
  <si>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</si>
  <si>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</si>
  <si>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</si>
  <si>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</si>
  <si>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</si>
  <si>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</si>
  <si>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</si>
  <si>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</si>
  <si>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</si>
  <si>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</si>
  <si>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</si>
  <si>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</si>
  <si>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</si>
  <si>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</si>
  <si>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</si>
  <si>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</si>
  <si>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</si>
  <si>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</si>
  <si>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</si>
  <si>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</si>
  <si>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</si>
  <si>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</si>
  <si>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</si>
  <si>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</si>
  <si>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</si>
  <si>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</si>
  <si>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</si>
  <si>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</si>
  <si>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</si>
  <si>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</si>
  <si>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</si>
  <si>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</si>
  <si>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</si>
  <si>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</si>
  <si>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</si>
  <si>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</si>
  <si>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</si>
  <si>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</si>
  <si>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</si>
  <si>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</si>
  <si>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</si>
  <si>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</si>
  <si>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</si>
  <si>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</si>
  <si>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</si>
  <si>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</si>
  <si>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</si>
  <si>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</si>
  <si>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</si>
  <si>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</si>
  <si>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</si>
  <si>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</si>
  <si>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</si>
  <si>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</si>
  <si>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</si>
  <si>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</si>
  <si>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</si>
  <si>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</si>
  <si>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</si>
  <si>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</si>
  <si>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</si>
  <si>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</si>
  <si>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</si>
  <si>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</si>
  <si>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</si>
  <si>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</si>
  <si>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</si>
  <si>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</si>
  <si>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</si>
  <si>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</si>
  <si>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</si>
  <si>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</si>
  <si>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</si>
  <si>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</si>
  <si>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</si>
  <si>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</si>
  <si>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</si>
  <si>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</si>
  <si>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</si>
  <si>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</si>
  <si>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</si>
  <si>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</si>
  <si>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</si>
  <si>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</si>
  <si>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</si>
  <si>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</si>
  <si>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</si>
  <si>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</si>
  <si>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</si>
  <si>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</si>
  <si>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</si>
  <si>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</si>
  <si>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</si>
  <si>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</si>
  <si>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</si>
  <si>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</si>
  <si>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</si>
  <si>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</si>
  <si>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</si>
  <si>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</si>
  <si>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</si>
  <si>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</si>
  <si>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</si>
  <si>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</si>
  <si>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</si>
  <si>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</si>
  <si>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</si>
  <si>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</si>
  <si>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</si>
  <si>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</si>
  <si>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</si>
  <si>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</si>
  <si>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</si>
  <si>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</si>
  <si>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</si>
  <si>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</si>
  <si>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</si>
  <si>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</si>
  <si>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</si>
  <si>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</si>
  <si>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</si>
  <si>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</si>
  <si>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</si>
  <si>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</si>
  <si>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</si>
  <si>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</si>
  <si>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</si>
  <si>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</si>
  <si>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</si>
  <si>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</si>
  <si>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</si>
  <si>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</si>
  <si>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</si>
  <si>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</si>
  <si>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</si>
  <si>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</si>
  <si>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</si>
  <si>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</si>
  <si>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</si>
  <si>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</si>
  <si>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</si>
  <si>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</si>
  <si>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</si>
  <si>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</si>
  <si>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</si>
  <si>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</si>
  <si>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</si>
  <si>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</si>
  <si>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</si>
  <si>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</si>
  <si>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</si>
  <si>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</si>
  <si>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</si>
  <si>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</si>
  <si>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</si>
  <si>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</si>
  <si>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</si>
  <si>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</si>
  <si>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</si>
  <si>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</si>
  <si>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</si>
  <si>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</si>
  <si>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</si>
  <si>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</si>
  <si>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</si>
  <si>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</si>
  <si>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</si>
  <si>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</si>
  <si>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</si>
  <si>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</si>
  <si>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</si>
  <si>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</si>
  <si>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</si>
  <si>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</si>
  <si>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</si>
  <si>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</si>
  <si>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</si>
  <si>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</si>
  <si>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</si>
  <si>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</si>
  <si>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</si>
  <si>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</si>
  <si>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</si>
  <si>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</si>
  <si>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</si>
  <si>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</si>
  <si>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</si>
  <si>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</si>
  <si>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</si>
  <si>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</si>
  <si>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</si>
  <si>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</si>
  <si>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</si>
  <si>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</si>
  <si>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</si>
  <si>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</si>
  <si>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</si>
  <si>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</si>
  <si>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</si>
  <si>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</si>
  <si>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</si>
  <si>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</si>
  <si>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</si>
  <si>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</si>
  <si>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</si>
  <si>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</si>
  <si>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</si>
  <si>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</si>
  <si>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</si>
  <si>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</si>
  <si>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</si>
  <si>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</si>
  <si>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</si>
  <si>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</si>
  <si>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</si>
  <si>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</si>
  <si>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</si>
  <si>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</si>
  <si>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</si>
  <si>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</si>
  <si>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</si>
  <si>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</si>
  <si>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</si>
  <si>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</si>
  <si>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</si>
  <si>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</si>
  <si>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</si>
  <si>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</si>
  <si>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</si>
  <si>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</si>
  <si>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</si>
  <si>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</si>
  <si>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</si>
  <si>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</si>
  <si>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</si>
  <si>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</si>
  <si>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</si>
  <si>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</si>
  <si>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</si>
  <si>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</si>
  <si>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</si>
  <si>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</si>
  <si>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</si>
  <si>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</si>
  <si>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</si>
  <si>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</si>
  <si>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</si>
  <si>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</si>
  <si>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</si>
  <si>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</si>
  <si>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</si>
  <si>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</si>
  <si>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</si>
  <si>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</si>
  <si>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</si>
  <si>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</si>
  <si>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</si>
  <si>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</si>
  <si>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</si>
  <si>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</si>
  <si>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</si>
  <si>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</si>
  <si>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</si>
  <si>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</si>
  <si>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</si>
  <si>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</si>
  <si>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</si>
  <si>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</si>
  <si>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</si>
  <si>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</si>
  <si>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</si>
  <si>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</si>
  <si>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</si>
  <si>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</si>
  <si>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</si>
  <si>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</si>
  <si>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</si>
  <si>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</si>
  <si>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</si>
  <si>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</si>
  <si>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</si>
  <si>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</si>
  <si>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</si>
  <si>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</si>
  <si>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</si>
  <si>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</si>
  <si>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</si>
  <si>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</si>
  <si>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</si>
  <si>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</si>
  <si>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</si>
  <si>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</si>
  <si>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</si>
  <si>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</si>
  <si>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</si>
  <si>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</si>
  <si>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</si>
  <si>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</si>
  <si>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</si>
  <si>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</si>
  <si>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</si>
  <si>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</si>
  <si>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</si>
  <si>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</si>
  <si>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</si>
  <si>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</si>
  <si>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</si>
  <si>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</si>
  <si>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</si>
  <si>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</si>
  <si>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</si>
  <si>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</si>
  <si>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</si>
  <si>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</si>
  <si>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</si>
  <si>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</si>
  <si>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</si>
  <si>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</si>
  <si>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</si>
  <si>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</si>
  <si>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</si>
  <si>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</si>
  <si>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</si>
  <si>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</si>
  <si>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</si>
  <si>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</si>
  <si>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</si>
  <si>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</si>
  <si>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</si>
  <si>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</si>
  <si>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</si>
  <si>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</si>
  <si>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</si>
  <si>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</si>
  <si>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</si>
  <si>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</si>
  <si>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</si>
  <si>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</si>
  <si>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</si>
  <si>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</si>
  <si>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</si>
  <si>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</si>
  <si>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</si>
  <si>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</si>
  <si>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</si>
  <si>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</si>
  <si>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</si>
  <si>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</si>
  <si>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</si>
  <si>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</si>
  <si>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</si>
  <si>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</si>
  <si>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</si>
  <si>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</si>
  <si>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</si>
  <si>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</si>
  <si>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</si>
  <si>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</si>
  <si>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</si>
  <si>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</si>
  <si>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</si>
  <si>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</si>
  <si>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</si>
  <si>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</si>
  <si>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</si>
  <si>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</si>
  <si>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</si>
  <si>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</si>
  <si>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</si>
  <si>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</si>
  <si>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</si>
  <si>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</si>
  <si>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</si>
  <si>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</si>
  <si>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</si>
  <si>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</si>
  <si>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</si>
  <si>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</si>
  <si>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</si>
  <si>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</si>
  <si>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</si>
  <si>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</si>
  <si>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</si>
  <si>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</si>
  <si>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</si>
  <si>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</si>
  <si>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</si>
  <si>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</si>
  <si>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</si>
  <si>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</si>
  <si>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</si>
  <si>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</si>
  <si>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</si>
  <si>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</si>
  <si>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</si>
  <si>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</si>
  <si>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</si>
  <si>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</si>
  <si>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</si>
  <si>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</si>
  <si>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</si>
  <si>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</si>
  <si>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</si>
  <si>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</si>
  <si>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</si>
  <si>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</si>
  <si>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</si>
  <si>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</si>
  <si>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</si>
  <si>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</si>
  <si>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</si>
  <si>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</si>
  <si>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</si>
  <si>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</si>
  <si>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</si>
  <si>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</si>
  <si>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</si>
  <si>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</si>
  <si>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</si>
  <si>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</si>
  <si>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</si>
  <si>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</si>
  <si>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</si>
  <si>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</si>
  <si>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</si>
  <si>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</si>
  <si>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</si>
  <si>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</si>
  <si>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</si>
  <si>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</si>
  <si>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</si>
  <si>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</si>
  <si>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</si>
  <si>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</si>
  <si>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</si>
  <si>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</si>
  <si>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</si>
  <si>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</si>
  <si>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</si>
  <si>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</si>
  <si>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</si>
  <si>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</si>
  <si>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</si>
  <si>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</si>
  <si>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</si>
  <si>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</si>
  <si>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</si>
  <si>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</si>
  <si>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</si>
  <si>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</si>
  <si>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</si>
  <si>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</si>
  <si>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</si>
  <si>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</si>
  <si>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</si>
  <si>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</si>
  <si>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</si>
  <si>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</si>
  <si>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</si>
  <si>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</si>
  <si>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</si>
  <si>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</si>
  <si>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</si>
  <si>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</si>
  <si>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</si>
  <si>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</si>
  <si>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</si>
  <si>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</si>
  <si>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</si>
  <si>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</si>
  <si>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</si>
  <si>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</si>
  <si>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</si>
  <si>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</si>
  <si>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</si>
  <si>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</si>
  <si>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</si>
  <si>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</si>
  <si>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</si>
  <si>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</si>
  <si>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</si>
  <si>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</si>
  <si>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</si>
  <si>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</si>
  <si>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</si>
  <si>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</si>
  <si>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</si>
  <si>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</si>
  <si>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</si>
  <si>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</si>
  <si>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</si>
  <si>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</si>
  <si>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</si>
  <si>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</si>
  <si>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</si>
  <si>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</si>
  <si>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</si>
  <si>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</si>
  <si>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</si>
  <si>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</si>
  <si>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</si>
  <si>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</si>
  <si>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</si>
  <si>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</si>
  <si>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</si>
  <si>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</si>
  <si>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</si>
  <si>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</si>
  <si>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</si>
  <si>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</si>
  <si>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</si>
  <si>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</si>
  <si>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</si>
  <si>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</si>
  <si>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</si>
  <si>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</si>
  <si>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</si>
  <si>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</si>
  <si>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</si>
  <si>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</si>
  <si>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</si>
  <si>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</si>
  <si>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</si>
  <si>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</si>
  <si>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</si>
  <si>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</si>
  <si>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</si>
  <si>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</si>
  <si>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</si>
  <si>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</si>
  <si>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</si>
  <si>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</si>
  <si>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</si>
  <si>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</si>
  <si>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</si>
  <si>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</si>
  <si>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</si>
  <si>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</si>
  <si>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</si>
  <si>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</si>
  <si>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</si>
  <si>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</si>
  <si>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</si>
  <si>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</si>
  <si>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</si>
  <si>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</si>
  <si>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</si>
  <si>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</si>
  <si>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</si>
  <si>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</si>
  <si>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</si>
  <si>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</si>
  <si>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</si>
  <si>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</si>
  <si>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</si>
  <si>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</si>
  <si>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</si>
  <si>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</si>
  <si>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</si>
  <si>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</si>
  <si>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</si>
  <si>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</si>
  <si>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</si>
  <si>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</si>
  <si>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</si>
  <si>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</si>
  <si>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</si>
  <si>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</si>
  <si>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</si>
  <si>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</si>
  <si>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</si>
  <si>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</si>
  <si>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</si>
  <si>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</si>
  <si>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</si>
  <si>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</si>
  <si>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</si>
  <si>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</si>
  <si>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</si>
  <si>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</si>
  <si>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</si>
  <si>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</si>
  <si>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</si>
  <si>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</si>
  <si>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</si>
  <si>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</si>
  <si>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</si>
  <si>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</si>
  <si>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</si>
  <si>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</si>
  <si>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</si>
  <si>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</si>
  <si>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</si>
  <si>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</si>
  <si>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</si>
  <si>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</si>
  <si>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</si>
  <si>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</si>
  <si>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</si>
  <si>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</si>
  <si>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</si>
  <si>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</si>
  <si>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</si>
  <si>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</si>
  <si>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</si>
  <si>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</si>
  <si>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</si>
  <si>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</si>
  <si>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</si>
  <si>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</si>
  <si>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</si>
  <si>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</si>
  <si>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</si>
  <si>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</si>
  <si>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</si>
  <si>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</si>
  <si>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</si>
  <si>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</si>
  <si>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</si>
  <si>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</si>
  <si>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</si>
  <si>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</si>
  <si>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</si>
  <si>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</si>
  <si>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</si>
  <si>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</si>
  <si>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</si>
  <si>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</si>
  <si>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</si>
  <si>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</si>
  <si>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</si>
  <si>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</si>
  <si>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</si>
  <si>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</si>
  <si>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</si>
  <si>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</si>
  <si>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</si>
  <si>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</si>
  <si>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</si>
  <si>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</si>
  <si>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</si>
  <si>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</si>
  <si>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</si>
  <si>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</si>
  <si>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</si>
  <si>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</si>
  <si>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</si>
  <si>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</si>
  <si>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</si>
  <si>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</si>
  <si>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</si>
  <si>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</si>
  <si>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</si>
  <si>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</si>
  <si>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</si>
  <si>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</si>
  <si>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</si>
  <si>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</si>
  <si>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</si>
  <si>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</si>
  <si>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</si>
  <si>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</si>
  <si>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</si>
  <si>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</si>
  <si>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</si>
  <si>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</si>
  <si>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</si>
  <si>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</si>
  <si>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</si>
  <si>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</si>
  <si>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</si>
  <si>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</si>
  <si>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</si>
  <si>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</si>
  <si>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</si>
  <si>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</si>
  <si>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</si>
  <si>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</si>
  <si>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</si>
  <si>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</si>
  <si>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</si>
  <si>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</si>
  <si>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</si>
  <si>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</si>
  <si>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</si>
  <si>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</si>
  <si>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</si>
  <si>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</si>
  <si>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</si>
  <si>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</si>
  <si>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</si>
  <si>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</si>
  <si>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</si>
  <si>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</si>
  <si>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</si>
  <si>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</si>
  <si>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</si>
  <si>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</si>
  <si>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</si>
  <si>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</si>
  <si>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</si>
  <si>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</si>
  <si>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</si>
  <si>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</si>
  <si>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</si>
  <si>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</si>
  <si>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</si>
  <si>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</si>
  <si>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</si>
  <si>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</si>
  <si>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</si>
  <si>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</si>
  <si>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</si>
  <si>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</si>
  <si>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</si>
  <si>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</si>
  <si>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</si>
  <si>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</si>
  <si>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</si>
  <si>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</si>
  <si>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</si>
  <si>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</si>
  <si>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</si>
  <si>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</si>
  <si>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</si>
  <si>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</si>
  <si>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</si>
  <si>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</si>
  <si>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</si>
  <si>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</si>
  <si>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</si>
  <si>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</si>
  <si>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</si>
  <si>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</si>
  <si>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</si>
  <si>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</si>
  <si>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</si>
  <si>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</si>
  <si>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</si>
  <si>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</si>
  <si>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</si>
  <si>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</si>
  <si>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</si>
  <si>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</si>
  <si>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</si>
  <si>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</si>
  <si>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</si>
  <si>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</si>
  <si>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</si>
  <si>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</si>
  <si>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</si>
  <si>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</si>
  <si>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</si>
  <si>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</si>
  <si>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</si>
  <si>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</si>
  <si>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</si>
  <si>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</si>
  <si>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</si>
  <si>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</si>
  <si>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</si>
  <si>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</si>
  <si>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</si>
  <si>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</si>
  <si>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</si>
  <si>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</si>
  <si>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</si>
  <si>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</si>
  <si>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</si>
  <si>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</si>
  <si>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</si>
  <si>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</si>
  <si>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</si>
  <si>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</si>
  <si>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</si>
  <si>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</si>
  <si>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</si>
  <si>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</si>
  <si>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</si>
  <si>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</si>
  <si>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</si>
  <si>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</si>
  <si>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</si>
  <si>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</si>
  <si>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</si>
  <si>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</si>
  <si>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</si>
  <si>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</si>
  <si>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</si>
  <si>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</si>
  <si>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</si>
  <si>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</si>
  <si>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</si>
  <si>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</si>
  <si>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</si>
  <si>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</si>
  <si>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</si>
  <si>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</si>
  <si>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</si>
  <si>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</si>
  <si>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</si>
  <si>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</si>
  <si>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</si>
  <si>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</si>
  <si>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</si>
  <si>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</si>
  <si>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</si>
  <si>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</si>
  <si>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</si>
  <si>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</si>
  <si>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</si>
  <si>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</si>
  <si>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</si>
  <si>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</si>
  <si>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</si>
  <si>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</si>
  <si>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</si>
  <si>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</si>
  <si>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</si>
  <si>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</si>
  <si>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</si>
  <si>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</si>
  <si>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</si>
  <si>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</si>
  <si>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</si>
  <si>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</si>
  <si>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</si>
  <si>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</si>
  <si>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</si>
  <si>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</si>
  <si>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</si>
  <si>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</si>
  <si>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</si>
  <si>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</si>
  <si>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</si>
  <si>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</si>
  <si>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</si>
  <si>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</si>
  <si>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</si>
  <si>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</si>
  <si>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</si>
  <si>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</si>
  <si>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</si>
  <si>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</si>
  <si>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</si>
  <si>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</si>
  <si>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</si>
  <si>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</si>
  <si>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</si>
  <si>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</si>
  <si>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</si>
  <si>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</si>
  <si>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</si>
  <si>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</si>
  <si>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</si>
  <si>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</si>
  <si>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</si>
  <si>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</si>
  <si>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</si>
  <si>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</si>
  <si>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</si>
  <si>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</si>
  <si>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</si>
  <si>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</si>
  <si>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</si>
  <si>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</si>
  <si>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</si>
  <si>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</si>
  <si>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</si>
  <si>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</si>
  <si>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</si>
  <si>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</si>
  <si>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</si>
  <si>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</si>
  <si>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</si>
  <si>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</si>
  <si>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</si>
  <si>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</si>
  <si>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</si>
  <si>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</si>
  <si>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</si>
  <si>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</si>
  <si>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</si>
  <si>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</si>
  <si>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</si>
  <si>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</si>
  <si>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</si>
  <si>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</si>
  <si>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</si>
  <si>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</si>
  <si>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</si>
  <si>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</si>
  <si>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</si>
  <si>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</si>
  <si>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</si>
  <si>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</si>
  <si>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</si>
  <si>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</si>
  <si>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</si>
  <si>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</si>
  <si>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</si>
  <si>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</si>
  <si>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</si>
  <si>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</si>
  <si>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</si>
  <si>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</si>
  <si>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</si>
  <si>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</si>
  <si>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</si>
  <si>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</si>
  <si>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</si>
  <si>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</si>
  <si>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</si>
  <si>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</si>
  <si>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</si>
  <si>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</si>
  <si>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</si>
  <si>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</si>
  <si>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</si>
  <si>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</si>
  <si>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</si>
  <si>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</si>
  <si>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</si>
  <si>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</si>
  <si>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</si>
  <si>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</si>
  <si>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</si>
  <si>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</si>
  <si>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</si>
  <si>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</si>
  <si>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</si>
  <si>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</si>
  <si>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</si>
  <si>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</si>
  <si>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</si>
  <si>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</si>
  <si>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</si>
  <si>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</si>
  <si>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</si>
  <si>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</si>
  <si>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</si>
  <si>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</si>
  <si>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</si>
  <si>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</si>
  <si>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</si>
  <si>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</si>
  <si>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</si>
  <si>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</si>
  <si>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</si>
  <si>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</si>
  <si>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</si>
  <si>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</si>
  <si>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</si>
  <si>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</si>
  <si>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</si>
  <si>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</si>
  <si>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</si>
  <si>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</si>
  <si>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</si>
  <si>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</si>
  <si>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</si>
  <si>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</si>
  <si>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</si>
  <si>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</si>
  <si>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</si>
  <si>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</si>
  <si>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</si>
  <si>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</si>
  <si>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</si>
  <si>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</si>
  <si>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</si>
  <si>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</si>
  <si>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</si>
  <si>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</si>
  <si>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</si>
  <si>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</si>
  <si>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</si>
  <si>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</si>
  <si>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</si>
  <si>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</si>
  <si>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</si>
  <si>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</si>
  <si>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</si>
  <si>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</si>
  <si>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</si>
  <si>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</si>
  <si>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</si>
  <si>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</si>
  <si>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</si>
  <si>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</si>
  <si>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</si>
  <si>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</si>
  <si>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</si>
  <si>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</si>
  <si>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</si>
  <si>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</si>
  <si>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</si>
  <si>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</si>
  <si>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</si>
  <si>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</si>
  <si>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</si>
  <si>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</si>
  <si>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</si>
  <si>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</si>
  <si>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</si>
  <si>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</si>
  <si>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</si>
  <si>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</si>
  <si>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</si>
  <si>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</si>
  <si>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</si>
  <si>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</si>
  <si>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</si>
  <si>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</si>
  <si>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</si>
  <si>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</si>
  <si>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</si>
  <si>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</si>
  <si>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</si>
  <si>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</si>
  <si>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</si>
  <si>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</si>
  <si>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</si>
  <si>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</si>
  <si>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</si>
  <si>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</si>
  <si>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</si>
  <si>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</si>
  <si>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</si>
  <si>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</si>
  <si>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</si>
  <si>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</si>
  <si>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</si>
  <si>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</si>
  <si>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</si>
  <si>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</si>
  <si>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</si>
  <si>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</si>
  <si>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</si>
  <si>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</si>
  <si>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</si>
  <si>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</si>
  <si>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</si>
  <si>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</si>
  <si>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</si>
  <si>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</si>
  <si>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</si>
  <si>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</si>
  <si>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</si>
  <si>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</si>
  <si>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</si>
  <si>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</si>
  <si>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</si>
  <si>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</si>
  <si>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</si>
  <si>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</si>
  <si>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</si>
  <si>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</si>
  <si>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</si>
  <si>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</si>
  <si>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</si>
  <si>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</si>
  <si>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</si>
  <si>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</si>
  <si>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</si>
  <si>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</si>
  <si>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</si>
  <si>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</si>
  <si>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</si>
  <si>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</si>
  <si>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</si>
  <si>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</si>
  <si>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</si>
  <si>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</si>
  <si>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</si>
  <si>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</si>
  <si>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</si>
  <si>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</si>
  <si>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</si>
  <si>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</si>
  <si>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</si>
  <si>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</si>
  <si>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</si>
  <si>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</si>
  <si>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</si>
  <si>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</si>
  <si>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</si>
  <si>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</si>
  <si>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</si>
  <si>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</si>
  <si>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</si>
  <si>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</si>
  <si>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</si>
  <si>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</si>
  <si>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</si>
  <si>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</si>
  <si>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</si>
  <si>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</si>
  <si>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</si>
  <si>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</si>
  <si>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</si>
  <si>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</si>
  <si>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</si>
  <si>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</si>
  <si>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</si>
  <si>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</si>
  <si>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</si>
  <si>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</si>
  <si>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</si>
  <si>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</si>
  <si>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</si>
  <si>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</si>
  <si>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</si>
  <si>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</si>
  <si>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</si>
  <si>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</si>
  <si>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</si>
  <si>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</si>
  <si>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</si>
  <si>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</si>
  <si>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</si>
  <si>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</si>
  <si>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</si>
  <si>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</si>
  <si>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</si>
  <si>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</si>
  <si>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</si>
  <si>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</si>
  <si>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</si>
  <si>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</si>
  <si>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</si>
  <si>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</si>
  <si>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</si>
  <si>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</si>
  <si>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</si>
  <si>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</si>
  <si>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</si>
  <si>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</si>
  <si>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</si>
  <si>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</si>
  <si>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</si>
  <si>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</si>
  <si>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</si>
  <si>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</si>
  <si>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</si>
  <si>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</si>
  <si>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</si>
  <si>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</si>
  <si>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</si>
  <si>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</si>
  <si>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</si>
  <si>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</si>
  <si>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</si>
  <si>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</si>
  <si>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</si>
  <si>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</si>
  <si>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</si>
  <si>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</si>
  <si>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</si>
  <si>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</si>
  <si>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</si>
  <si>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</si>
  <si>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</si>
  <si>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</si>
  <si>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</si>
  <si>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</si>
  <si>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</si>
  <si>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</si>
  <si>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</si>
  <si>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</si>
  <si>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</si>
  <si>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</si>
  <si>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</si>
  <si>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</si>
  <si>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</si>
  <si>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</si>
  <si>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</si>
  <si>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</si>
  <si>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</si>
  <si>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</si>
  <si>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</si>
  <si>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</si>
  <si>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</si>
  <si>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</si>
  <si>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</si>
  <si>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</si>
  <si>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</si>
  <si>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</si>
  <si>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</si>
  <si>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</si>
  <si>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</si>
  <si>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</si>
  <si>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</si>
  <si>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</si>
  <si>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</si>
  <si>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</si>
  <si>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</si>
  <si>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</si>
  <si>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</si>
  <si>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</si>
  <si>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</si>
  <si>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</si>
  <si>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</si>
  <si>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</si>
  <si>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</si>
  <si>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</si>
  <si>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</si>
  <si>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</si>
  <si>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</si>
  <si>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</si>
  <si>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</si>
  <si>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</si>
  <si>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</si>
  <si>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</si>
  <si>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</si>
  <si>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</si>
  <si>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</si>
  <si>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</si>
  <si>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</si>
  <si>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</si>
  <si>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</si>
  <si>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</si>
  <si>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</si>
  <si>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</si>
  <si>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</si>
  <si>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</si>
  <si>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</si>
  <si>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</si>
  <si>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</si>
  <si>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</si>
  <si>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</si>
  <si>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</si>
  <si>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</si>
  <si>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</si>
  <si>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</si>
  <si>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</si>
  <si>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</si>
  <si>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</si>
  <si>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</si>
  <si>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</si>
  <si>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</si>
  <si>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</si>
  <si>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</si>
  <si>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</si>
  <si>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</si>
  <si>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</si>
  <si>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</si>
  <si>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</si>
  <si>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</si>
  <si>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</si>
  <si>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</si>
  <si>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</si>
  <si>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</si>
  <si>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</si>
  <si>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</si>
  <si>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</si>
  <si>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</si>
  <si>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</si>
  <si>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</si>
  <si>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</si>
  <si>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</si>
  <si>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</si>
  <si>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</si>
  <si>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</si>
  <si>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</si>
  <si>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</si>
  <si>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</si>
  <si>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</si>
  <si>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</si>
  <si>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</si>
  <si>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</si>
  <si>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</si>
  <si>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</si>
  <si>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</si>
  <si>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</si>
  <si>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</si>
  <si>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</si>
  <si>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</si>
  <si>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</si>
  <si>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</si>
  <si>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</si>
  <si>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</si>
  <si>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</si>
  <si>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</si>
  <si>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</si>
  <si>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</si>
  <si>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</si>
  <si>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</si>
  <si>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</si>
  <si>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</si>
  <si>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</si>
  <si>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</si>
  <si>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</si>
  <si>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</si>
  <si>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</si>
  <si>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</si>
  <si>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</si>
  <si>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</si>
  <si>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</si>
  <si>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</si>
  <si>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</si>
  <si>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</si>
  <si>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</si>
  <si>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</si>
  <si>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</si>
  <si>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</si>
  <si>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</si>
  <si>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</si>
  <si>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</si>
  <si>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</si>
  <si>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</si>
  <si>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</si>
  <si>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</si>
  <si>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</si>
  <si>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</si>
  <si>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</si>
  <si>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</si>
  <si>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</si>
  <si>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</si>
  <si>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</si>
  <si>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</si>
  <si>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</si>
  <si>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</si>
  <si>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</si>
  <si>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</si>
  <si>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</si>
  <si>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</si>
  <si>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</si>
  <si>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</si>
  <si>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</si>
  <si>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</si>
  <si>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</si>
  <si>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</si>
  <si>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</si>
  <si>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</si>
  <si>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</si>
  <si>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</si>
  <si>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</si>
  <si>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</si>
  <si>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</si>
  <si>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</si>
  <si>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</si>
  <si>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</si>
  <si>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</si>
  <si>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</si>
  <si>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</si>
  <si>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</si>
  <si>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</si>
  <si>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</si>
  <si>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</si>
  <si>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</si>
  <si>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</si>
  <si>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</si>
  <si>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</si>
  <si>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</si>
  <si>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</si>
  <si>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</si>
  <si>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</si>
  <si>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</si>
  <si>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</si>
  <si>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</si>
  <si>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</si>
  <si>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</si>
  <si>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</si>
  <si>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</si>
  <si>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</si>
  <si>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</si>
  <si>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</si>
  <si>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</si>
  <si>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</si>
  <si>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</si>
  <si>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</si>
  <si>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</si>
  <si>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</si>
  <si>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</si>
  <si>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</si>
  <si>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</si>
  <si>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</si>
  <si>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</si>
  <si>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</si>
  <si>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</si>
  <si>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</si>
  <si>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</si>
  <si>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</si>
  <si>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</si>
  <si>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</si>
  <si>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</si>
  <si>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</si>
  <si>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</si>
  <si>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</si>
  <si>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</si>
  <si>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</si>
  <si>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</si>
  <si>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</si>
  <si>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</si>
  <si>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</si>
  <si>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</si>
  <si>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</si>
  <si>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</si>
  <si>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</si>
  <si>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</si>
  <si>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</si>
  <si>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</si>
  <si>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</si>
  <si>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</si>
  <si>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</si>
  <si>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</si>
  <si>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</si>
  <si>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</si>
  <si>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</si>
  <si>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</si>
  <si>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</si>
  <si>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</si>
  <si>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</si>
  <si>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</si>
  <si>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</si>
  <si>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</si>
  <si>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</si>
  <si>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</si>
  <si>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</si>
  <si>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</si>
  <si>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</si>
  <si>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</si>
  <si>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</si>
  <si>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</si>
  <si>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</si>
  <si>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</si>
  <si>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</si>
  <si>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</si>
  <si>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</si>
  <si>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</si>
  <si>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</si>
  <si>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</si>
  <si>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</si>
  <si>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</si>
  <si>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</si>
  <si>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</si>
  <si>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</si>
  <si>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</si>
  <si>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</si>
  <si>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</si>
  <si>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</si>
  <si>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</si>
  <si>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</si>
  <si>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</si>
  <si>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</si>
  <si>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</si>
  <si>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</si>
  <si>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</si>
  <si>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</si>
  <si>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</si>
  <si>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</si>
  <si>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</si>
  <si>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</si>
  <si>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</si>
  <si>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</si>
  <si>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</si>
  <si>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</si>
  <si>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</si>
  <si>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</si>
  <si>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</si>
  <si>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</si>
  <si>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</si>
  <si>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</si>
  <si>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</si>
  <si>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</si>
  <si>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</si>
  <si>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</si>
  <si>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</si>
  <si>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</si>
  <si>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</si>
  <si>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</si>
  <si>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</si>
  <si>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</si>
  <si>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</si>
  <si>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</si>
  <si>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</si>
  <si>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</si>
  <si>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</si>
  <si>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</si>
  <si>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</si>
  <si>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</si>
  <si>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</si>
  <si>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</si>
  <si>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</si>
  <si>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</si>
  <si>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</si>
  <si>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</si>
  <si>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</si>
  <si>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</si>
  <si>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</si>
  <si>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</si>
  <si>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</si>
  <si>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</si>
  <si>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</si>
  <si>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</si>
  <si>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</si>
  <si>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</si>
  <si>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</si>
  <si>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</si>
  <si>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</si>
  <si>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</si>
  <si>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</si>
  <si>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</si>
  <si>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</si>
  <si>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</si>
  <si>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</si>
  <si>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</si>
  <si>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</si>
  <si>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</si>
  <si>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</si>
  <si>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</si>
  <si>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</si>
  <si>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</si>
  <si>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</si>
  <si>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</si>
  <si>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</si>
  <si>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</si>
  <si>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</si>
  <si>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</si>
  <si>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</si>
  <si>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</si>
  <si>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</si>
  <si>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</si>
  <si>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</si>
  <si>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</si>
  <si>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</si>
  <si>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</si>
  <si>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</si>
  <si>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</si>
  <si>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</si>
  <si>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</si>
  <si>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</si>
  <si>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</si>
  <si>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</si>
  <si>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</si>
  <si>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</si>
  <si>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</si>
  <si>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</si>
  <si>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</si>
  <si>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</si>
  <si>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</si>
  <si>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</si>
  <si>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</si>
  <si>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</si>
  <si>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</si>
  <si>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</si>
  <si>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</si>
  <si>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</si>
  <si>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</si>
  <si>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</si>
  <si>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</si>
  <si>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</si>
  <si>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</si>
  <si>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</si>
  <si>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</si>
  <si>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</si>
  <si>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</si>
  <si>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</si>
  <si>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</si>
  <si>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</si>
  <si>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</si>
  <si>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</si>
  <si>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</si>
  <si>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</si>
  <si>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</si>
  <si>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</si>
  <si>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</si>
  <si>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</si>
  <si>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</si>
  <si>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</si>
  <si>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</si>
  <si>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</si>
  <si>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</si>
  <si>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</si>
  <si>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</si>
  <si>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</si>
  <si>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</si>
  <si>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</si>
  <si>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</si>
  <si>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</si>
  <si>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</si>
  <si>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</si>
  <si>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</si>
  <si>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</si>
  <si>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</si>
  <si>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</si>
  <si>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</si>
  <si>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</si>
  <si>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</si>
  <si>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</si>
  <si>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</si>
  <si>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</si>
  <si>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</si>
  <si>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</si>
  <si>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</si>
  <si>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</si>
  <si>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</si>
  <si>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</si>
  <si>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</si>
  <si>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</si>
  <si>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</si>
  <si>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</si>
  <si>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</si>
  <si>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</si>
  <si>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</si>
  <si>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</si>
  <si>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</si>
  <si>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</si>
  <si>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</si>
  <si>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</si>
  <si>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</si>
  <si>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</si>
  <si>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</si>
  <si>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</si>
  <si>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</si>
  <si>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</si>
  <si>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</si>
  <si>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</si>
  <si>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</si>
  <si>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</si>
  <si>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</si>
  <si>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</si>
  <si>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</si>
  <si>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</si>
  <si>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</si>
  <si>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</si>
  <si>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</si>
  <si>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</si>
  <si>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</si>
  <si>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</si>
  <si>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</si>
  <si>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</si>
  <si>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</si>
  <si>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</si>
  <si>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</si>
  <si>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</si>
  <si>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</si>
  <si>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</si>
  <si>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</si>
  <si>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</si>
  <si>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</si>
  <si>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</si>
  <si>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</si>
  <si>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</si>
  <si>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</si>
  <si>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</si>
  <si>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</si>
  <si>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</si>
  <si>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</si>
  <si>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</si>
  <si>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</si>
  <si>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</si>
  <si>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</si>
  <si>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</si>
  <si>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</si>
  <si>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</si>
  <si>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</si>
  <si>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</si>
  <si>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</si>
  <si>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</si>
  <si>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</si>
  <si>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</si>
  <si>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</si>
  <si>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</si>
  <si>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</si>
  <si>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</si>
  <si>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</si>
  <si>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</si>
  <si>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</si>
  <si>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</si>
  <si>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</si>
  <si>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</si>
  <si>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</si>
  <si>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</si>
  <si>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</si>
  <si>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</si>
  <si>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</si>
  <si>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</si>
  <si>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</si>
  <si>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</si>
  <si>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</si>
  <si>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</si>
  <si>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</si>
  <si>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</si>
  <si>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</si>
  <si>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</si>
  <si>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</si>
  <si>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</si>
  <si>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</si>
  <si>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</si>
  <si>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</si>
  <si>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</si>
  <si>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</si>
  <si>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</si>
  <si>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</si>
  <si>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</si>
  <si>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</si>
  <si>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</si>
  <si>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</si>
  <si>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</si>
  <si>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</si>
  <si>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</si>
  <si>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</si>
  <si>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</si>
  <si>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</si>
  <si>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</si>
  <si>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</si>
  <si>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</si>
  <si>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</si>
  <si>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</si>
  <si>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</si>
  <si>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</si>
  <si>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</si>
  <si>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</si>
  <si>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</si>
  <si>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</si>
  <si>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</si>
  <si>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</si>
  <si>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</si>
  <si>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</si>
  <si>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</si>
  <si>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</si>
  <si>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</si>
  <si>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</si>
  <si>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</si>
  <si>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</si>
  <si>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</si>
  <si>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</si>
  <si>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</si>
  <si>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</si>
  <si>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</si>
  <si>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</si>
  <si>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</si>
  <si>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</si>
  <si>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</si>
  <si>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</si>
  <si>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</si>
  <si>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</si>
  <si>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</si>
  <si>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</si>
  <si>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</si>
  <si>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</si>
  <si>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</si>
  <si>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</si>
  <si>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</si>
  <si>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</si>
  <si>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</si>
  <si>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</si>
  <si>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</si>
  <si>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</si>
  <si>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</si>
  <si>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</si>
  <si>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</si>
  <si>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</si>
  <si>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</si>
  <si>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</si>
  <si>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</si>
  <si>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</si>
  <si>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</si>
  <si>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</si>
  <si>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</si>
  <si>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</si>
  <si>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</si>
  <si>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</si>
  <si>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</si>
  <si>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</si>
  <si>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</si>
  <si>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</si>
  <si>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</si>
  <si>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</si>
  <si>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</si>
  <si>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</si>
  <si>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</si>
  <si>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</si>
  <si>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</si>
  <si>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</si>
  <si>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</si>
  <si>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</si>
  <si>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</si>
  <si>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</si>
  <si>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</si>
  <si>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</si>
  <si>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</si>
  <si>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</si>
  <si>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</si>
  <si>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</si>
  <si>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</si>
  <si>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</si>
  <si>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</si>
  <si>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</si>
  <si>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</si>
  <si>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</si>
  <si>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</si>
  <si>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</si>
  <si>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</si>
  <si>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</si>
  <si>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</si>
  <si>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</si>
  <si>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</si>
  <si>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</si>
  <si>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</si>
  <si>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</si>
  <si>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</si>
  <si>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</si>
  <si>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</si>
  <si>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</si>
  <si>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</si>
  <si>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</si>
  <si>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</si>
  <si>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</si>
  <si>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</si>
  <si>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</si>
  <si>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</si>
  <si>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</si>
  <si>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</si>
  <si>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</si>
  <si>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</si>
  <si>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</si>
  <si>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</si>
  <si>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</si>
  <si>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</si>
  <si>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</si>
  <si>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</si>
  <si>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</si>
  <si>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</si>
  <si>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</si>
  <si>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</si>
  <si>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</si>
  <si>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</si>
  <si>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</si>
  <si>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</si>
  <si>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</si>
  <si>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</si>
  <si>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</si>
  <si>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</si>
  <si>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</si>
  <si>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</si>
  <si>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</si>
  <si>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</si>
  <si>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</si>
  <si>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</si>
  <si>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</si>
  <si>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</si>
  <si>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</si>
  <si>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</si>
  <si>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</si>
  <si>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</si>
  <si>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</si>
  <si>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</si>
  <si>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</si>
  <si>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</si>
  <si>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</si>
  <si>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</si>
  <si>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</si>
  <si>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</si>
  <si>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</si>
  <si>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</si>
  <si>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</si>
  <si>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</si>
  <si>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</si>
  <si>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</si>
  <si>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</si>
  <si>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</si>
  <si>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</si>
  <si>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</si>
  <si>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</si>
  <si>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</si>
  <si>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</si>
  <si>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</si>
  <si>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</si>
  <si>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</si>
  <si>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</si>
  <si>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</si>
  <si>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</si>
  <si>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</si>
  <si>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</si>
  <si>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</si>
  <si>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</si>
  <si>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</si>
  <si>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</si>
  <si>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</si>
  <si>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</si>
  <si>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</si>
  <si>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</si>
  <si>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</si>
  <si>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</si>
  <si>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</si>
  <si>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</si>
  <si>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</si>
  <si>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</si>
  <si>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</si>
  <si>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</si>
  <si>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</si>
  <si>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</si>
  <si>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</si>
  <si>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</si>
  <si>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</si>
  <si>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</si>
  <si>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</si>
  <si>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</si>
  <si>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</si>
  <si>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</si>
  <si>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</si>
  <si>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</si>
  <si>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</si>
  <si>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</si>
  <si>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</si>
  <si>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</si>
  <si>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</si>
  <si>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</si>
  <si>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</si>
  <si>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</si>
  <si>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</si>
  <si>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</si>
  <si>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</si>
  <si>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</si>
  <si>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</si>
  <si>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</si>
  <si>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</si>
  <si>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</si>
  <si>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</si>
  <si>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</si>
  <si>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</si>
  <si>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</si>
  <si>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</si>
  <si>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</si>
  <si>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</si>
  <si>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</si>
  <si>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</si>
  <si>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</si>
  <si>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</si>
  <si>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</si>
  <si>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</si>
  <si>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</si>
  <si>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</si>
  <si>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</si>
  <si>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</si>
  <si>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</si>
  <si>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</si>
  <si>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</si>
  <si>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</si>
  <si>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</si>
  <si>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</si>
  <si>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</si>
  <si>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</si>
  <si>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</si>
  <si>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</si>
  <si>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</si>
  <si>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</si>
  <si>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</si>
  <si>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</si>
  <si>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</si>
  <si>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</si>
  <si>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</si>
  <si>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</si>
  <si>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</si>
  <si>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</si>
  <si>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</si>
  <si>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</si>
  <si>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</si>
  <si>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</si>
  <si>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</si>
  <si>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</si>
  <si>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</si>
  <si>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</si>
  <si>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</si>
  <si>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</si>
  <si>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</si>
  <si>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</si>
  <si>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</si>
  <si>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</si>
  <si>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</si>
  <si>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</si>
  <si>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</si>
  <si>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</si>
  <si>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</si>
  <si>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</si>
  <si>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</si>
  <si>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</si>
  <si>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</si>
  <si>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</si>
  <si>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</si>
  <si>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</si>
  <si>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</si>
  <si>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</si>
  <si>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</si>
  <si>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</si>
  <si>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</si>
  <si>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</si>
  <si>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</si>
  <si>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</si>
  <si>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</si>
  <si>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</si>
  <si>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</si>
  <si>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</si>
  <si>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</si>
  <si>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</si>
  <si>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</si>
  <si>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</si>
  <si>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</si>
  <si>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</si>
  <si>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</si>
  <si>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</si>
  <si>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</si>
  <si>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</si>
  <si>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</si>
  <si>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</si>
  <si>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</si>
  <si>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</si>
  <si>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</si>
  <si>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</si>
  <si>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</si>
  <si>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</si>
  <si>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</si>
  <si>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</si>
  <si>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</si>
  <si>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</si>
  <si>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</si>
  <si>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</si>
  <si>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</si>
  <si>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</si>
  <si>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</si>
  <si>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</si>
  <si>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</si>
  <si>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</si>
  <si>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</si>
  <si>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</si>
  <si>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</si>
  <si>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</si>
  <si>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</si>
  <si>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</si>
  <si>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</si>
  <si>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</si>
  <si>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</si>
  <si>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</si>
  <si>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</si>
  <si>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</si>
  <si>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</si>
  <si>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</si>
  <si>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</si>
  <si>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</si>
  <si>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</si>
  <si>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</si>
  <si>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</si>
  <si>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</si>
  <si>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</si>
  <si>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</si>
  <si>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</si>
  <si>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</si>
  <si>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</si>
  <si>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</si>
  <si>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</si>
  <si>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</si>
  <si>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</si>
  <si>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</si>
  <si>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</si>
  <si>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</si>
  <si>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</si>
  <si>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</si>
  <si>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</si>
  <si>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</si>
  <si>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</si>
  <si>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</si>
  <si>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</si>
  <si>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</si>
  <si>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</si>
  <si>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</si>
  <si>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</si>
  <si>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</si>
  <si>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</si>
  <si>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</si>
  <si>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</si>
  <si>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</si>
  <si>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</si>
  <si>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</si>
  <si>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</si>
  <si>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</si>
  <si>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</si>
  <si>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</si>
  <si>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</si>
  <si>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</si>
  <si>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</si>
  <si>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</si>
  <si>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</si>
  <si>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</si>
  <si>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</si>
  <si>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</si>
  <si>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</si>
  <si>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</si>
  <si>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</si>
  <si>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</si>
  <si>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</si>
  <si>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</si>
  <si>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</si>
  <si>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</si>
  <si>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</si>
  <si>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</si>
  <si>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</si>
  <si>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</si>
  <si>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</si>
  <si>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</si>
  <si>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</si>
  <si>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</si>
  <si>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</si>
  <si>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</si>
  <si>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</si>
  <si>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</si>
  <si>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</si>
  <si>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</si>
  <si>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</si>
  <si>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</si>
  <si>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</si>
  <si>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</si>
  <si>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</si>
  <si>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</si>
  <si>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</si>
  <si>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</si>
  <si>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</si>
  <si>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</si>
  <si>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</si>
  <si>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</si>
  <si>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</si>
  <si>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</si>
  <si>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</si>
  <si>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</si>
  <si>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</si>
  <si>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</si>
  <si>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</si>
  <si>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</si>
  <si>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</si>
  <si>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</si>
  <si>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</si>
  <si>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</si>
  <si>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</si>
  <si>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</si>
  <si>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</si>
  <si>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</si>
  <si>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</si>
  <si>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</si>
  <si>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</si>
  <si>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</si>
  <si>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</si>
  <si>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</si>
  <si>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</si>
  <si>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</si>
  <si>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</si>
  <si>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</si>
  <si>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</si>
  <si>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</si>
  <si>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</si>
  <si>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</si>
  <si>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</si>
  <si>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</si>
  <si>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</si>
  <si>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</si>
  <si>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</si>
  <si>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</si>
  <si>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</si>
  <si>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</si>
  <si>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</si>
  <si>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</si>
  <si>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</si>
  <si>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</si>
  <si>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</si>
  <si>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</si>
  <si>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</si>
  <si>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</si>
  <si>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</si>
  <si>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</si>
  <si>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</si>
  <si>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</si>
  <si>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</si>
  <si>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</si>
  <si>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</si>
  <si>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</si>
  <si>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</si>
  <si>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</si>
  <si>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</si>
  <si>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</si>
  <si>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</si>
  <si>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</si>
  <si>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</si>
  <si>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</si>
  <si>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</si>
  <si>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</si>
  <si>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</si>
  <si>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</si>
  <si>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</si>
  <si>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</si>
  <si>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</si>
  <si>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</si>
  <si>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</si>
  <si>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</si>
  <si>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</si>
  <si>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</si>
  <si>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</si>
  <si>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</si>
  <si>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</si>
  <si>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</si>
  <si>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</si>
  <si>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</si>
  <si>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</si>
  <si>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</si>
  <si>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</si>
  <si>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</si>
  <si>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</si>
  <si>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</si>
  <si>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</si>
  <si>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</si>
  <si>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</si>
  <si>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</si>
  <si>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</si>
  <si>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</si>
  <si>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</si>
  <si>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</si>
  <si>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</si>
  <si>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</si>
  <si>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</si>
  <si>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</si>
  <si>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</si>
  <si>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</si>
  <si>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</si>
  <si>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</si>
  <si>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</si>
  <si>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</si>
  <si>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</si>
  <si>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</si>
  <si>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</si>
  <si>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</si>
  <si>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</si>
  <si>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</si>
  <si>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</si>
  <si>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</si>
  <si>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</si>
  <si>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</si>
  <si>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</si>
  <si>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</si>
  <si>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</si>
  <si>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</si>
  <si>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</si>
  <si>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</si>
  <si>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</si>
  <si>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</si>
  <si>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</si>
  <si>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</si>
  <si>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</si>
  <si>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</si>
  <si>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</si>
  <si>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</si>
  <si>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</si>
  <si>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</si>
  <si>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</si>
  <si>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</si>
  <si>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</si>
  <si>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</si>
  <si>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</si>
  <si>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</si>
  <si>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</si>
  <si>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</si>
  <si>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</si>
  <si>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</si>
  <si>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</si>
  <si>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</si>
  <si>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</si>
  <si>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</si>
  <si>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</si>
  <si>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</si>
  <si>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</si>
  <si>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</si>
  <si>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</si>
  <si>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</si>
  <si>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</si>
  <si>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</si>
  <si>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</si>
  <si>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</si>
  <si>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</si>
  <si>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</si>
  <si>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</si>
  <si>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</si>
  <si>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</si>
  <si>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</si>
  <si>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</si>
  <si>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</si>
  <si>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</si>
  <si>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</si>
  <si>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</si>
  <si>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</si>
  <si>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</si>
  <si>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</si>
  <si>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</si>
  <si>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</si>
  <si>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</si>
  <si>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</si>
  <si>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</si>
  <si>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</si>
  <si>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</si>
  <si>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</si>
  <si>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</si>
  <si>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</si>
  <si>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</si>
  <si>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</si>
  <si>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</si>
  <si>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</si>
  <si>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</si>
  <si>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</si>
  <si>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</si>
  <si>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</si>
  <si>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</si>
  <si>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</si>
  <si>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</si>
  <si>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</si>
  <si>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</si>
  <si>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</si>
  <si>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</si>
  <si>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</si>
  <si>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</si>
  <si>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</si>
  <si>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</si>
  <si>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</si>
  <si>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</si>
  <si>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</si>
  <si>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</si>
  <si>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</si>
  <si>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</si>
  <si>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</si>
  <si>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</si>
  <si>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</si>
  <si>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</si>
  <si>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</si>
  <si>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</si>
  <si>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</si>
  <si>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</si>
  <si>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</si>
  <si>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</si>
  <si>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</si>
  <si>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</si>
  <si>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</si>
  <si>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</si>
  <si>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</si>
  <si>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</si>
  <si>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</si>
  <si>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</si>
  <si>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</si>
  <si>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</si>
  <si>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</si>
  <si>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</si>
  <si>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</si>
  <si>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</si>
  <si>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</si>
  <si>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</si>
  <si>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</si>
  <si>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</si>
  <si>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</si>
  <si>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</si>
  <si>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</si>
  <si>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</si>
  <si>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</si>
  <si>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</si>
  <si>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</si>
  <si>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</si>
  <si>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</si>
  <si>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</si>
  <si>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</si>
  <si>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</si>
  <si>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</si>
  <si>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</si>
  <si>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</si>
  <si>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</si>
  <si>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</si>
  <si>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</si>
  <si>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</si>
  <si>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</si>
  <si>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</si>
  <si>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</si>
  <si>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</si>
  <si>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</si>
  <si>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</si>
  <si>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</si>
  <si>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</si>
  <si>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</si>
  <si>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</si>
  <si>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</si>
  <si>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</si>
  <si>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</si>
  <si>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</si>
  <si>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</si>
  <si>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</si>
  <si>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</si>
  <si>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</si>
  <si>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</si>
  <si>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</si>
  <si>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</si>
  <si>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</si>
  <si>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</si>
  <si>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</si>
  <si>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</si>
  <si>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</si>
  <si>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</si>
  <si>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</si>
  <si>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</si>
  <si>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</si>
  <si>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</si>
  <si>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</si>
  <si>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</si>
  <si>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</si>
  <si>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</si>
  <si>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</si>
  <si>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</si>
  <si>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</si>
  <si>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</si>
  <si>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</si>
  <si>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</si>
  <si>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</si>
  <si>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</si>
  <si>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</si>
  <si>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</si>
  <si>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</si>
  <si>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</si>
  <si>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</si>
  <si>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</si>
  <si>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</si>
  <si>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</si>
  <si>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</si>
  <si>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</si>
  <si>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</si>
  <si>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</si>
  <si>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</si>
  <si>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</si>
  <si>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</si>
  <si>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</si>
  <si>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</si>
  <si>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</si>
  <si>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</si>
  <si>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</si>
  <si>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</si>
  <si>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</si>
  <si>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</si>
  <si>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</si>
  <si>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</si>
  <si>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</si>
  <si>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</si>
  <si>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</si>
  <si>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</si>
  <si>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</si>
  <si>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</si>
  <si>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</si>
  <si>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</si>
  <si>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</si>
  <si>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</si>
  <si>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</si>
  <si>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</si>
  <si>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</si>
  <si>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</si>
  <si>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</si>
  <si>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</si>
  <si>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</si>
  <si>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</si>
  <si>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</si>
  <si>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</si>
  <si>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</si>
  <si>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</si>
  <si>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</si>
  <si>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</si>
  <si>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</si>
  <si>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</si>
  <si>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</si>
  <si>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</si>
  <si>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</si>
  <si>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</si>
  <si>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</si>
  <si>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</si>
  <si>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</si>
  <si>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</si>
  <si>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</si>
  <si>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</si>
  <si>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</si>
  <si>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</si>
  <si>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</si>
  <si>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</si>
  <si>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</si>
  <si>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</si>
  <si>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</si>
  <si>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</si>
  <si>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</si>
  <si>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</si>
  <si>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</si>
  <si>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</si>
  <si>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</si>
  <si>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</si>
  <si>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</si>
  <si>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</si>
  <si>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</si>
  <si>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</si>
  <si>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</si>
  <si>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</si>
  <si>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</si>
  <si>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</si>
  <si>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</si>
  <si>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</si>
  <si>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</si>
  <si>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</si>
  <si>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</si>
  <si>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</si>
  <si>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</si>
  <si>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</si>
  <si>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</si>
  <si>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</si>
  <si>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</si>
  <si>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</si>
  <si>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</si>
  <si>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</si>
  <si>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</si>
  <si>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</si>
  <si>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</si>
  <si>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</si>
  <si>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</si>
  <si>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</si>
  <si>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</si>
  <si>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</si>
  <si>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</si>
  <si>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</si>
  <si>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</si>
  <si>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</si>
  <si>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</si>
  <si>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</si>
  <si>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</si>
  <si>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</si>
  <si>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</si>
  <si>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</si>
  <si>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</si>
  <si>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</si>
  <si>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</si>
  <si>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</si>
  <si>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</si>
  <si>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</si>
  <si>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</si>
  <si>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</si>
  <si>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</si>
  <si>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</si>
  <si>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</si>
  <si>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</si>
  <si>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</si>
  <si>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</si>
  <si>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</si>
  <si>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</si>
  <si>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</si>
  <si>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</si>
  <si>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</si>
  <si>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</si>
  <si>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</si>
  <si>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</si>
  <si>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</si>
  <si>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</si>
  <si>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</si>
  <si>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</si>
  <si>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</si>
  <si>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</si>
  <si>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</si>
  <si>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</si>
  <si>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</si>
  <si>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</si>
  <si>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</si>
  <si>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</si>
  <si>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</si>
  <si>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</si>
  <si>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</si>
  <si>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</si>
  <si>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</si>
  <si>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</si>
  <si>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</si>
  <si>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</si>
  <si>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</si>
  <si>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</si>
  <si>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</si>
  <si>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</si>
  <si>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</si>
  <si>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</si>
  <si>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</si>
  <si>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</si>
  <si>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</si>
  <si>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</si>
  <si>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</si>
  <si>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</si>
  <si>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</si>
  <si>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</si>
  <si>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</si>
  <si>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</si>
  <si>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</si>
  <si>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</si>
  <si>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</si>
  <si>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</si>
  <si>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</si>
  <si>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</si>
  <si>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</si>
  <si>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</si>
  <si>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</si>
  <si>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</si>
  <si>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</si>
  <si>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</si>
  <si>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</si>
  <si>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</si>
  <si>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</si>
  <si>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</si>
  <si>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</si>
  <si>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</si>
  <si>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</si>
  <si>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</si>
  <si>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</si>
  <si>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</si>
  <si>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</si>
  <si>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</si>
  <si>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</si>
  <si>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</si>
  <si>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</si>
  <si>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</si>
  <si>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</si>
  <si>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</si>
  <si>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</si>
  <si>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</si>
  <si>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</si>
  <si>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</si>
  <si>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</si>
  <si>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</si>
  <si>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</si>
  <si>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</si>
  <si>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</si>
  <si>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</si>
  <si>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</si>
  <si>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</si>
  <si>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</si>
  <si>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</si>
  <si>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</si>
  <si>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</si>
  <si>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</si>
  <si>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</si>
  <si>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</si>
  <si>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</si>
  <si>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</si>
  <si>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</si>
  <si>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</si>
  <si>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</si>
  <si>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</si>
  <si>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</si>
  <si>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</si>
  <si>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</si>
  <si>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</si>
  <si>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</si>
  <si>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</si>
  <si>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</si>
  <si>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</si>
  <si>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</si>
  <si>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</si>
  <si>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</si>
  <si>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</si>
  <si>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</si>
  <si>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</si>
  <si>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</si>
  <si>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</si>
  <si>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</si>
  <si>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</si>
  <si>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</si>
  <si>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</si>
  <si>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</si>
  <si>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</si>
  <si>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</si>
  <si>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</si>
  <si>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</si>
  <si>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</si>
  <si>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</si>
  <si>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</si>
  <si>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</si>
  <si>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</si>
  <si>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</si>
  <si>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</si>
  <si>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</si>
  <si>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</si>
  <si>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</si>
  <si>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</si>
  <si>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</si>
  <si>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</si>
  <si>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</si>
  <si>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</si>
  <si>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</si>
  <si>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</si>
  <si>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</si>
  <si>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</si>
  <si>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</si>
  <si>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</si>
  <si>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</si>
  <si>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</si>
  <si>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</si>
  <si>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</si>
  <si>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</si>
  <si>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</si>
  <si>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</si>
  <si>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</si>
  <si>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</si>
  <si>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</si>
  <si>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</si>
  <si>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</si>
  <si>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</si>
  <si>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</si>
  <si>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</si>
  <si>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</si>
  <si>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</si>
  <si>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</si>
  <si>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</si>
  <si>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</si>
  <si>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</si>
  <si>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</si>
  <si>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</si>
  <si>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</si>
  <si>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</si>
  <si>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</si>
  <si>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</si>
  <si>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</si>
  <si>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</si>
  <si>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</si>
  <si>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</si>
  <si>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</si>
  <si>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</si>
  <si>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</si>
  <si>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</si>
  <si>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</si>
  <si>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</si>
  <si>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</si>
  <si>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</si>
  <si>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</si>
  <si>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</si>
  <si>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</si>
  <si>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</si>
  <si>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</si>
  <si>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</si>
  <si>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</si>
  <si>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</si>
  <si>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</si>
  <si>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</si>
  <si>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</si>
  <si>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</si>
  <si>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</si>
  <si>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</si>
  <si>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</si>
  <si>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</si>
  <si>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</si>
  <si>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</si>
  <si>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</si>
  <si>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</si>
  <si>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</si>
  <si>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</si>
  <si>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</si>
  <si>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</si>
  <si>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</si>
  <si>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</si>
  <si>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</si>
  <si>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</si>
  <si>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</si>
  <si>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</si>
  <si>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</si>
  <si>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</si>
  <si>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</si>
  <si>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</si>
  <si>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</si>
  <si>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</si>
  <si>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</si>
  <si>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</si>
  <si>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</si>
  <si>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</si>
  <si>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</si>
  <si>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</si>
  <si>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</si>
  <si>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</si>
  <si>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</si>
  <si>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</si>
  <si>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</si>
  <si>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</si>
  <si>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</si>
  <si>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</si>
  <si>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</si>
  <si>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</si>
  <si>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</si>
  <si>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</si>
  <si>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</si>
  <si>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</si>
  <si>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</si>
  <si>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</si>
  <si>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</si>
  <si>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</si>
  <si>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</si>
  <si>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</si>
  <si>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</si>
  <si>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</si>
  <si>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</si>
  <si>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</si>
  <si>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</si>
  <si>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</si>
  <si>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</si>
  <si>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</si>
  <si>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</si>
  <si>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</si>
  <si>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</si>
  <si>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</si>
  <si>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</si>
  <si>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</si>
  <si>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</si>
  <si>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</si>
  <si>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</si>
  <si>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</si>
  <si>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</si>
  <si>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</si>
  <si>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</si>
  <si>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</si>
  <si>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</si>
  <si>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</si>
  <si>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</si>
  <si>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</si>
  <si>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</si>
  <si>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</si>
  <si>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</si>
  <si>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</si>
  <si>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</si>
  <si>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</si>
  <si>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</si>
  <si>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</si>
  <si>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</si>
  <si>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</si>
  <si>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</si>
  <si>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</si>
  <si>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</si>
  <si>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</si>
  <si>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</si>
  <si>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</si>
  <si>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</si>
  <si>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</si>
  <si>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</si>
  <si>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</si>
  <si>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</si>
  <si>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</si>
  <si>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</si>
  <si>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</si>
  <si>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</si>
  <si>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</si>
  <si>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</si>
  <si>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</si>
  <si>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</si>
  <si>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</si>
  <si>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</si>
  <si>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</si>
  <si>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</si>
  <si>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</si>
  <si>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</si>
  <si>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</si>
  <si>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</si>
  <si>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</si>
  <si>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</si>
  <si>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</si>
  <si>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</si>
  <si>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</si>
  <si>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</si>
  <si>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</si>
  <si>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</si>
  <si>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</si>
  <si>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</si>
  <si>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</si>
  <si>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</si>
  <si>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</si>
  <si>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</si>
  <si>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</si>
  <si>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</si>
  <si>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</si>
  <si>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</si>
  <si>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</si>
  <si>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</si>
  <si>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</si>
  <si>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</si>
  <si>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</si>
  <si>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</si>
  <si>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</si>
  <si>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</si>
  <si>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</si>
  <si>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</si>
  <si>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</si>
  <si>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</si>
  <si>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</si>
  <si>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</si>
  <si>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</si>
  <si>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</si>
  <si>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</si>
  <si>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</si>
  <si>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</si>
  <si>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</si>
  <si>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</si>
  <si>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</si>
  <si>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</si>
  <si>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</si>
  <si>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</si>
  <si>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</si>
  <si>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</si>
  <si>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</si>
  <si>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</si>
  <si>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</si>
  <si>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</si>
  <si>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</si>
  <si>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</si>
  <si>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</si>
  <si>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</si>
  <si>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</si>
  <si>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</si>
  <si>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</si>
  <si>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</si>
  <si>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</si>
  <si>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</si>
  <si>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</si>
  <si>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</si>
  <si>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</si>
  <si>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</si>
  <si>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</si>
  <si>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</si>
  <si>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</si>
  <si>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</si>
  <si>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</si>
  <si>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</si>
  <si>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</si>
  <si>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</si>
  <si>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</si>
  <si>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</si>
  <si>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</si>
  <si>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</si>
  <si>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</si>
  <si>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</si>
  <si>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</si>
  <si>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</si>
  <si>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</si>
  <si>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</si>
  <si>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</si>
  <si>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</si>
  <si>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</si>
  <si>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</si>
  <si>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</si>
  <si>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</si>
  <si>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</si>
  <si>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</si>
  <si>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</si>
  <si>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</si>
  <si>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</si>
  <si>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</si>
  <si>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</si>
  <si>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</si>
  <si>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</si>
  <si>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</si>
  <si>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</si>
  <si>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</si>
  <si>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</si>
  <si>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</si>
  <si>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</si>
  <si>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</si>
  <si>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</si>
  <si>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</si>
  <si>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</si>
  <si>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</si>
  <si>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</si>
  <si>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</si>
  <si>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</si>
  <si>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</si>
  <si>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</si>
  <si>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</si>
  <si>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</si>
  <si>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</si>
  <si>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</si>
  <si>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</si>
  <si>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</si>
  <si>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</si>
  <si>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</si>
  <si>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</si>
  <si>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</si>
  <si>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</si>
  <si>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</si>
  <si>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</si>
  <si>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</si>
  <si>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</si>
  <si>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</si>
  <si>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</si>
  <si>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</si>
  <si>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</si>
  <si>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</si>
  <si>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</si>
  <si>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</si>
  <si>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</si>
  <si>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</si>
  <si>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</si>
  <si>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</si>
  <si>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</si>
  <si>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</si>
  <si>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</si>
  <si>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</si>
  <si>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</si>
  <si>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</si>
  <si>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</si>
  <si>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</si>
  <si>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</si>
  <si>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</si>
  <si>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</si>
  <si>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</si>
  <si>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</si>
  <si>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</si>
  <si>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</si>
  <si>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</si>
  <si>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</si>
  <si>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</si>
  <si>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</si>
  <si>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</si>
  <si>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</si>
  <si>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</si>
  <si>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</si>
  <si>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</si>
  <si>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</si>
  <si>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</si>
  <si>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</si>
  <si>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</si>
  <si>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</si>
  <si>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</si>
  <si>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</si>
  <si>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</si>
  <si>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</si>
  <si>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</si>
  <si>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</si>
  <si>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</si>
  <si>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</si>
  <si>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</si>
  <si>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</si>
  <si>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</si>
  <si>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</si>
  <si>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</si>
  <si>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</si>
  <si>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</si>
  <si>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</si>
  <si>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</si>
  <si>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</si>
  <si>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</si>
  <si>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</si>
  <si>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</si>
  <si>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</si>
  <si>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</si>
  <si>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</si>
  <si>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</si>
  <si>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</si>
  <si>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</si>
  <si>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</si>
  <si>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</si>
  <si>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</si>
  <si>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</si>
  <si>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</si>
  <si>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</si>
  <si>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</si>
  <si>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</si>
  <si>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</si>
  <si>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</si>
  <si>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</si>
  <si>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</si>
  <si>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</si>
  <si>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</si>
  <si>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</si>
  <si>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</si>
  <si>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</si>
  <si>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</si>
  <si>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</si>
  <si>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</si>
  <si>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</si>
  <si>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</si>
  <si>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</si>
  <si>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</si>
  <si>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</si>
  <si>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</si>
  <si>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</si>
  <si>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</si>
  <si>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</si>
  <si>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</si>
  <si>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</si>
  <si>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</si>
  <si>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</si>
  <si>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</si>
  <si>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</si>
  <si>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</si>
  <si>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</si>
  <si>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</si>
  <si>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</si>
  <si>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</si>
  <si>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</si>
  <si>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</si>
  <si>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</si>
  <si>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</si>
  <si>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</si>
  <si>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</si>
  <si>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</si>
  <si>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</si>
  <si>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</si>
  <si>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</si>
  <si>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</si>
  <si>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</si>
  <si>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</si>
  <si>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</si>
  <si>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</si>
  <si>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</si>
  <si>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</si>
  <si>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</si>
  <si>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</si>
  <si>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</si>
  <si>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</si>
  <si>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</si>
  <si>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</si>
  <si>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</si>
  <si>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</si>
  <si>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</si>
  <si>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</si>
  <si>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</si>
  <si>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</si>
  <si>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</si>
  <si>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</si>
  <si>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</si>
  <si>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</si>
  <si>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</si>
  <si>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</si>
  <si>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</si>
  <si>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</si>
  <si>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</si>
  <si>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</si>
  <si>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</si>
  <si>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</si>
  <si>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</si>
  <si>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</si>
  <si>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</si>
  <si>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</si>
  <si>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</si>
  <si>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</si>
  <si>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</si>
  <si>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</si>
  <si>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</si>
  <si>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</si>
  <si>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</si>
  <si>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</si>
  <si>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</si>
  <si>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</si>
  <si>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</si>
  <si>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</si>
  <si>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</si>
  <si>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</si>
  <si>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</si>
  <si>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</si>
  <si>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</si>
  <si>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</si>
  <si>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</si>
  <si>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</si>
  <si>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</si>
  <si>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</si>
  <si>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</si>
  <si>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</si>
  <si>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</si>
  <si>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</si>
  <si>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</si>
  <si>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</si>
  <si>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</si>
  <si>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</si>
  <si>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</si>
  <si>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</si>
  <si>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</si>
  <si>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</si>
  <si>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</si>
  <si>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</si>
  <si>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</si>
  <si>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</si>
  <si>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</si>
  <si>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</si>
  <si>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</si>
  <si>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</si>
  <si>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</si>
  <si>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</si>
  <si>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</si>
  <si>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</si>
  <si>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</si>
  <si>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</si>
  <si>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</si>
  <si>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</si>
  <si>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</si>
  <si>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</si>
  <si>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</si>
  <si>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</si>
  <si>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</si>
  <si>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</si>
  <si>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</si>
  <si>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</si>
  <si>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</si>
  <si>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</si>
  <si>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</si>
  <si>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</si>
  <si>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</si>
  <si>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</si>
  <si>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</si>
  <si>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</si>
  <si>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</si>
  <si>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</si>
  <si>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</si>
  <si>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</si>
  <si>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</si>
  <si>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</si>
  <si>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</si>
  <si>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</si>
  <si>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</si>
  <si>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</si>
  <si>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</si>
  <si>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</si>
  <si>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</si>
  <si>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</si>
  <si>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</si>
  <si>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</si>
  <si>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</si>
  <si>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</si>
  <si>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</si>
  <si>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</si>
  <si>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</si>
  <si>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</si>
  <si>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</si>
  <si>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</si>
  <si>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</si>
  <si>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</si>
  <si>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</si>
  <si>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</si>
  <si>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</si>
  <si>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</si>
  <si>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</si>
  <si>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</si>
  <si>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</si>
  <si>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</si>
  <si>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</si>
  <si>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</si>
  <si>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</si>
  <si>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</si>
  <si>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</si>
  <si>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</si>
  <si>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</si>
  <si>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</si>
  <si>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</si>
  <si>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</si>
  <si>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</si>
  <si>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</si>
  <si>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</si>
  <si>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</si>
  <si>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</si>
  <si>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</si>
  <si>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</si>
  <si>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</si>
  <si>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</si>
  <si>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</si>
  <si>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</si>
  <si>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</si>
  <si>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</si>
  <si>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</si>
  <si>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</si>
  <si>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</si>
  <si>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</si>
  <si>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</si>
  <si>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</si>
  <si>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</si>
  <si>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</si>
  <si>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</si>
  <si>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</si>
  <si>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</si>
  <si>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</si>
  <si>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</si>
  <si>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</si>
  <si>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</si>
  <si>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</si>
  <si>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</si>
  <si>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</si>
  <si>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</si>
  <si>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</si>
  <si>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</si>
  <si>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</si>
  <si>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</si>
  <si>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</si>
  <si>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</si>
  <si>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</si>
  <si>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</si>
  <si>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</si>
  <si>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</si>
  <si>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</si>
  <si>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</si>
  <si>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</si>
  <si>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</si>
  <si>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</si>
  <si>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</si>
  <si>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</si>
  <si>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</si>
  <si>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</si>
  <si>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</si>
  <si>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</si>
  <si>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</si>
  <si>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</si>
  <si>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</si>
  <si>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</si>
  <si>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</si>
  <si>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</si>
  <si>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</si>
  <si>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</si>
  <si>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</si>
  <si>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</si>
  <si>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</si>
  <si>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</si>
  <si>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</si>
  <si>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</si>
  <si>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</si>
  <si>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</si>
  <si>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</si>
  <si>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</si>
  <si>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</si>
  <si>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</si>
  <si>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</si>
  <si>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</si>
  <si>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</si>
  <si>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</si>
  <si>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</si>
  <si>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</si>
  <si>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</si>
  <si>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</si>
  <si>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</si>
  <si>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</si>
  <si>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</si>
  <si>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</si>
  <si>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</si>
  <si>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</si>
  <si>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</si>
  <si>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</si>
  <si>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</si>
  <si>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</si>
  <si>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</si>
  <si>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</si>
  <si>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</si>
  <si>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</si>
  <si>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</si>
  <si>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</si>
  <si>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</si>
  <si>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</si>
  <si>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</si>
  <si>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</si>
  <si>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</si>
  <si>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</si>
  <si>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</si>
  <si>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</si>
  <si>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</si>
  <si>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</si>
  <si>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</si>
  <si>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</si>
  <si>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</si>
  <si>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</si>
  <si>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</si>
  <si>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</si>
  <si>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</si>
  <si>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</si>
  <si>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</si>
  <si>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</si>
  <si>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</si>
  <si>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</si>
  <si>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</si>
  <si>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</si>
  <si>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</si>
  <si>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</si>
  <si>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</si>
  <si>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</si>
  <si>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</si>
  <si>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</si>
  <si>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</si>
  <si>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</si>
  <si>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</si>
  <si>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</si>
  <si>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</si>
  <si>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</si>
  <si>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</si>
  <si>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</si>
  <si>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</si>
  <si>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</si>
  <si>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</si>
  <si>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</si>
  <si>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</si>
  <si>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</si>
  <si>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</si>
  <si>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</si>
  <si>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</si>
  <si>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</si>
  <si>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</si>
  <si>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</si>
  <si>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</si>
  <si>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</si>
  <si>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</si>
  <si>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</si>
  <si>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</si>
  <si>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</si>
  <si>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</si>
  <si>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</si>
  <si>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</si>
  <si>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</si>
  <si>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</si>
  <si>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</si>
  <si>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</si>
  <si>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</si>
  <si>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</si>
  <si>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</si>
  <si>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</si>
  <si>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</si>
  <si>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</si>
  <si>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</si>
  <si>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</si>
  <si>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</si>
  <si>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</si>
  <si>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</si>
  <si>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</si>
  <si>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</si>
  <si>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</si>
  <si>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</si>
  <si>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</si>
  <si>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</si>
  <si>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</si>
  <si>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</si>
  <si>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</si>
  <si>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</si>
  <si>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</si>
  <si>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</si>
  <si>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</si>
  <si>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</si>
  <si>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</si>
  <si>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</si>
  <si>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</si>
  <si>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</si>
  <si>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</si>
  <si>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</si>
  <si>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</si>
  <si>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</si>
  <si>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</si>
  <si>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</si>
  <si>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</si>
  <si>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</si>
  <si>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</si>
  <si>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</si>
  <si>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</si>
  <si>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</si>
  <si>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</si>
  <si>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</si>
  <si>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</si>
  <si>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</si>
  <si>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</si>
  <si>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</si>
  <si>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</si>
  <si>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</si>
  <si>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</si>
  <si>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</si>
  <si>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</si>
  <si>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</si>
  <si>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</si>
  <si>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</si>
  <si>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</si>
  <si>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</si>
  <si>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</si>
  <si>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</si>
  <si>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</si>
  <si>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</si>
  <si>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</si>
  <si>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</si>
  <si>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</si>
  <si>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</si>
  <si>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</si>
  <si>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</si>
  <si>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</si>
  <si>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</si>
  <si>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</si>
  <si>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</si>
  <si>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</si>
  <si>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</si>
  <si>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</si>
  <si>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</si>
  <si>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</si>
  <si>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</si>
  <si>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</si>
  <si>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</si>
  <si>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</si>
  <si>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</si>
  <si>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</si>
  <si>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</si>
  <si>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</si>
  <si>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</si>
  <si>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</si>
  <si>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</si>
  <si>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</si>
  <si>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</si>
  <si>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</si>
  <si>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</si>
  <si>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</si>
  <si>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</si>
  <si>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</si>
  <si>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</si>
  <si>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</si>
  <si>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</si>
  <si>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</si>
  <si>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</si>
  <si>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</si>
  <si>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</si>
  <si>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</si>
  <si>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</si>
  <si>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</si>
  <si>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</si>
  <si>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</si>
  <si>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</si>
  <si>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</si>
  <si>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</si>
  <si>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</si>
  <si>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</si>
  <si>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</si>
  <si>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</si>
  <si>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</si>
  <si>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</si>
  <si>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</si>
  <si>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</si>
  <si>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</si>
  <si>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</si>
  <si>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</si>
  <si>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</si>
  <si>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</si>
  <si>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</si>
  <si>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</si>
  <si>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</si>
  <si>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</si>
  <si>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</si>
  <si>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</si>
  <si>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</si>
  <si>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</si>
  <si>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</si>
  <si>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</si>
  <si>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</si>
  <si>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</si>
  <si>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</si>
  <si>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</si>
  <si>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</si>
  <si>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</si>
  <si>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</si>
  <si>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</si>
  <si>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</si>
  <si>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</si>
  <si>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</si>
  <si>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</si>
  <si>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</si>
  <si>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</si>
  <si>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</si>
  <si>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</si>
  <si>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</si>
  <si>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</si>
  <si>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</si>
  <si>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</si>
  <si>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</si>
  <si>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</si>
  <si>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</si>
  <si>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</si>
  <si>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</si>
  <si>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</si>
  <si>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</si>
  <si>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</si>
  <si>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</si>
  <si>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</si>
  <si>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</si>
  <si>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</si>
  <si>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</si>
  <si>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</si>
  <si>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</si>
  <si>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</si>
  <si>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</si>
  <si>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</si>
  <si>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</si>
  <si>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</si>
  <si>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</si>
  <si>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</si>
  <si>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</si>
  <si>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</si>
  <si>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</si>
  <si>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</si>
  <si>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</si>
  <si>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</si>
  <si>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</si>
  <si>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</si>
  <si>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</si>
  <si>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</si>
  <si>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</si>
  <si>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</si>
  <si>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</si>
  <si>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</si>
  <si>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</si>
  <si>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</si>
  <si>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</si>
  <si>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</si>
  <si>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</si>
  <si>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</si>
  <si>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</si>
  <si>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</si>
  <si>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</si>
  <si>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</si>
  <si>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</si>
  <si>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</si>
  <si>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</si>
  <si>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</si>
  <si>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</si>
  <si>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</si>
  <si>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</si>
  <si>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</si>
  <si>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</si>
  <si>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</si>
  <si>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</si>
  <si>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</si>
  <si>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</si>
  <si>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</si>
  <si>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</si>
  <si>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</si>
  <si>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</si>
  <si>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</si>
  <si>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</si>
  <si>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</si>
  <si>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</si>
  <si>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</si>
  <si>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</si>
  <si>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</si>
  <si>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</si>
  <si>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</si>
  <si>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</si>
  <si>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</si>
  <si>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</si>
  <si>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</si>
  <si>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</si>
  <si>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</si>
  <si>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</si>
  <si>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</si>
  <si>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</si>
  <si>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</si>
  <si>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</si>
  <si>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</si>
  <si>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</si>
  <si>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</si>
  <si>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</si>
  <si>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</si>
  <si>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</si>
  <si>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</si>
  <si>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</si>
  <si>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</si>
  <si>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</si>
  <si>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</si>
  <si>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</si>
  <si>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</si>
  <si>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</si>
  <si>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</si>
  <si>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</si>
  <si>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</si>
  <si>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</si>
  <si>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</si>
  <si>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</si>
  <si>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</si>
  <si>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</si>
  <si>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</si>
  <si>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</si>
  <si>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</si>
  <si>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</si>
  <si>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</si>
  <si>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</si>
  <si>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</si>
  <si>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</si>
  <si>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</si>
  <si>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</si>
  <si>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</si>
  <si>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</si>
  <si>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</si>
  <si>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</si>
  <si>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</si>
  <si>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</si>
  <si>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</si>
  <si>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</si>
  <si>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</si>
  <si>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</si>
  <si>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</si>
  <si>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</si>
  <si>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</si>
  <si>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</si>
  <si>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</si>
  <si>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</si>
  <si>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</si>
  <si>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</si>
  <si>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</si>
  <si>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</si>
  <si>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</si>
  <si>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</si>
  <si>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</si>
  <si>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</si>
  <si>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</si>
  <si>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</si>
  <si>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</si>
  <si>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</si>
  <si>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</si>
  <si>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</si>
  <si>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</si>
  <si>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</si>
  <si>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</si>
  <si>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</si>
  <si>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</si>
  <si>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</si>
  <si>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</si>
  <si>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</si>
  <si>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</si>
  <si>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</si>
  <si>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</si>
  <si>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</si>
  <si>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</si>
  <si>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</si>
  <si>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</si>
  <si>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</si>
  <si>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</si>
  <si>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</si>
  <si>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</si>
  <si>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</si>
  <si>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</si>
  <si>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</si>
  <si>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</si>
  <si>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</si>
  <si>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</si>
  <si>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</si>
  <si>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</si>
  <si>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</si>
  <si>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</si>
  <si>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</si>
  <si>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</si>
  <si>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</si>
  <si>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</si>
  <si>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</si>
  <si>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</si>
  <si>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</si>
  <si>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</si>
  <si>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</si>
  <si>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</si>
  <si>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</si>
  <si>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</si>
  <si>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</si>
  <si>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</si>
  <si>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</si>
  <si>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</si>
  <si>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</si>
  <si>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</si>
  <si>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</si>
  <si>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</si>
  <si>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</si>
  <si>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</si>
  <si>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</si>
  <si>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</si>
  <si>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</si>
  <si>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</si>
  <si>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</si>
  <si>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</si>
  <si>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</si>
  <si>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</si>
  <si>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</si>
  <si>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</si>
  <si>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</si>
  <si>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</si>
  <si>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</si>
  <si>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</si>
  <si>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</si>
  <si>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</si>
  <si>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</si>
  <si>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</si>
  <si>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</si>
  <si>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</si>
  <si>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</si>
  <si>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</si>
  <si>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</si>
  <si>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</si>
  <si>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</si>
  <si>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</si>
  <si>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</si>
  <si>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</si>
  <si>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</si>
  <si>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</si>
  <si>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</si>
  <si>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</si>
  <si>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</si>
  <si>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</si>
  <si>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</si>
  <si>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</si>
  <si>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</si>
  <si>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</si>
  <si>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</si>
  <si>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</si>
  <si>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</si>
  <si>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</si>
  <si>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</si>
  <si>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</si>
  <si>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</si>
  <si>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</si>
  <si>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</si>
  <si>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</si>
  <si>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</si>
  <si>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</si>
  <si>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</si>
  <si>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</si>
  <si>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</si>
  <si>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</si>
  <si>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</si>
  <si>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</si>
  <si>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</si>
  <si>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</si>
  <si>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</si>
  <si>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</si>
  <si>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</si>
  <si>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</si>
  <si>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</si>
  <si>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</si>
  <si>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</si>
  <si>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</si>
  <si>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</si>
  <si>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</si>
  <si>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</si>
  <si>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</si>
  <si>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</si>
  <si>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</si>
  <si>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</si>
  <si>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</si>
  <si>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</si>
  <si>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</si>
  <si>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</si>
  <si>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</si>
  <si>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</si>
  <si>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</si>
  <si>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</si>
  <si>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</si>
  <si>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</si>
  <si>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</si>
  <si>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</si>
  <si>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</si>
  <si>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</si>
  <si>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</si>
  <si>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</si>
  <si>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</si>
  <si>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</si>
  <si>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</si>
  <si>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</si>
  <si>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</si>
  <si>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</si>
  <si>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</si>
  <si>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</si>
  <si>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</si>
  <si>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</si>
  <si>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</si>
  <si>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</si>
  <si>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</si>
  <si>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</si>
  <si>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</si>
  <si>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</si>
  <si>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</si>
  <si>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</si>
  <si>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</si>
  <si>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</si>
  <si>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</si>
  <si>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</si>
  <si>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</si>
  <si>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</si>
  <si>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</si>
  <si>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</si>
  <si>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</si>
  <si>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</si>
  <si>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</si>
  <si>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</si>
  <si>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</si>
  <si>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</si>
  <si>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</si>
  <si>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</si>
  <si>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</si>
  <si>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</si>
  <si>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</si>
  <si>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</si>
  <si>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</si>
  <si>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</si>
  <si>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</si>
  <si>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</si>
  <si>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</si>
  <si>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</si>
  <si>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</si>
  <si>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</si>
  <si>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</si>
  <si>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</si>
  <si>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</si>
  <si>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</si>
  <si>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</si>
  <si>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</si>
  <si>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</si>
  <si>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</si>
  <si>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</si>
  <si>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</si>
  <si>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</si>
  <si>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</si>
  <si>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</si>
  <si>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</si>
  <si>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</si>
  <si>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</si>
  <si>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</si>
  <si>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</si>
  <si>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</si>
  <si>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</si>
  <si>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</si>
  <si>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</si>
  <si>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</si>
  <si>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</si>
  <si>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</si>
  <si>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</si>
  <si>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</si>
  <si>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</si>
  <si>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</si>
  <si>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</si>
  <si>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</si>
  <si>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</si>
  <si>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</si>
  <si>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</si>
  <si>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</si>
  <si>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</si>
  <si>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</si>
  <si>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</si>
  <si>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</si>
  <si>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</si>
  <si>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</si>
  <si>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</si>
  <si>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</si>
  <si>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</si>
  <si>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</si>
  <si>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</si>
  <si>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</si>
  <si>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</si>
  <si>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</si>
  <si>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</si>
  <si>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</si>
  <si>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</si>
  <si>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</si>
  <si>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</si>
  <si>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</si>
  <si>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</si>
  <si>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</si>
  <si>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</si>
  <si>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</si>
  <si>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</si>
  <si>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</si>
  <si>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</si>
  <si>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</si>
  <si>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</si>
  <si>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</si>
  <si>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</si>
  <si>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</si>
  <si>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</si>
  <si>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</si>
  <si>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</si>
  <si>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</si>
  <si>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</si>
  <si>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</si>
  <si>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</si>
  <si>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</si>
  <si>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</si>
  <si>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</si>
  <si>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</si>
  <si>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</si>
  <si>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</si>
  <si>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</si>
  <si>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</si>
  <si>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</si>
  <si>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</si>
  <si>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</si>
  <si>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</si>
  <si>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</si>
  <si>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</si>
  <si>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</si>
  <si>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</si>
  <si>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</si>
  <si>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</si>
  <si>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</si>
  <si>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</si>
  <si>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</si>
  <si>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</si>
  <si>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</si>
  <si>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</si>
  <si>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</si>
  <si>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</si>
  <si>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</si>
  <si>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</si>
  <si>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</si>
  <si>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</si>
  <si>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</si>
  <si>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</si>
  <si>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</si>
  <si>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</si>
  <si>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</si>
  <si>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</si>
  <si>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</si>
  <si>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</si>
  <si>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</si>
  <si>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</si>
  <si>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</si>
  <si>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</si>
  <si>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</si>
  <si>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</si>
  <si>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</si>
  <si>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</si>
  <si>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</si>
  <si>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</si>
  <si>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</si>
  <si>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</si>
  <si>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</si>
  <si>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</si>
  <si>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</si>
  <si>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</si>
  <si>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</si>
  <si>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</si>
  <si>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</si>
  <si>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</si>
  <si>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</si>
  <si>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</si>
  <si>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</si>
  <si>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</si>
  <si>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</si>
  <si>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</si>
  <si>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</si>
  <si>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</si>
  <si>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</si>
  <si>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</si>
  <si>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</si>
  <si>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</si>
  <si>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</si>
  <si>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</si>
  <si>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</si>
  <si>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</si>
  <si>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</si>
  <si>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</si>
  <si>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</si>
  <si>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</si>
  <si>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</si>
  <si>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</si>
  <si>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</si>
  <si>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</si>
  <si>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</si>
  <si>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</si>
  <si>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</si>
  <si>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</si>
  <si>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</si>
  <si>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</si>
  <si>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</si>
  <si>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</si>
  <si>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</si>
  <si>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</si>
  <si>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</si>
  <si>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</si>
  <si>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</si>
  <si>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</si>
  <si>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</si>
  <si>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</si>
  <si>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</si>
  <si>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</si>
  <si>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</si>
  <si>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</si>
  <si>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</si>
  <si>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</si>
  <si>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</si>
  <si>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</si>
  <si>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</si>
  <si>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</si>
  <si>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</si>
  <si>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</si>
  <si>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</si>
  <si>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</si>
  <si>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</si>
  <si>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</si>
  <si>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</si>
  <si>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</si>
  <si>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</si>
  <si>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</si>
  <si>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</si>
  <si>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</si>
  <si>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</si>
  <si>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</si>
  <si>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</si>
  <si>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</si>
  <si>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</si>
  <si>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</si>
  <si>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</si>
  <si>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</si>
  <si>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</si>
  <si>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</si>
  <si>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</si>
  <si>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</si>
  <si>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</si>
  <si>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</si>
  <si>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</si>
  <si>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</si>
  <si>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</si>
  <si>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</si>
  <si>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</si>
  <si>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</si>
  <si>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</si>
  <si>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</si>
  <si>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</si>
  <si>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</si>
  <si>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</si>
  <si>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</si>
  <si>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</si>
  <si>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</si>
  <si>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</si>
  <si>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</si>
  <si>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</si>
  <si>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</si>
  <si>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</si>
  <si>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</si>
  <si>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</si>
  <si>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</si>
  <si>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</si>
  <si>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</si>
  <si>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</si>
  <si>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</si>
  <si>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</si>
  <si>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</si>
  <si>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</si>
  <si>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</si>
  <si>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</si>
  <si>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</si>
  <si>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</si>
  <si>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</si>
  <si>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</si>
  <si>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</si>
  <si>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</si>
  <si>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</si>
  <si>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</si>
  <si>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</si>
  <si>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</si>
  <si>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</si>
  <si>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</si>
  <si>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</si>
  <si>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</si>
  <si>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</si>
  <si>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</si>
  <si>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</si>
  <si>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</si>
  <si>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</si>
  <si>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</si>
  <si>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</si>
  <si>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</si>
  <si>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</si>
  <si>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</si>
  <si>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</si>
  <si>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</si>
  <si>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</si>
  <si>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</si>
  <si>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</si>
  <si>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</si>
  <si>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</si>
  <si>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</si>
  <si>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</si>
  <si>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</si>
  <si>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</si>
  <si>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</si>
  <si>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</si>
  <si>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</si>
  <si>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</si>
  <si>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</si>
  <si>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</si>
  <si>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</si>
  <si>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</si>
  <si>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</si>
  <si>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</si>
  <si>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</si>
  <si>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</si>
  <si>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</si>
  <si>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</si>
  <si>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</si>
  <si>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</si>
  <si>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</si>
  <si>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</si>
  <si>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</si>
  <si>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</si>
  <si>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</si>
  <si>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</si>
  <si>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</si>
  <si>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</si>
  <si>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</si>
  <si>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</si>
  <si>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</si>
  <si>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</si>
  <si>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</si>
  <si>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</si>
  <si>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</si>
  <si>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</si>
  <si>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</si>
  <si>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</si>
  <si>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</si>
  <si>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</si>
  <si>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</si>
  <si>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</si>
  <si>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</si>
  <si>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</si>
  <si>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</si>
  <si>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</si>
  <si>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</si>
  <si>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</si>
  <si>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</si>
  <si>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</si>
  <si>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</si>
  <si>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</si>
  <si>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</si>
  <si>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</si>
  <si>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</si>
  <si>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</si>
  <si>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</si>
  <si>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</si>
  <si>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</si>
  <si>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</si>
  <si>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</si>
  <si>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</si>
  <si>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</si>
  <si>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</si>
  <si>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</si>
  <si>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</si>
  <si>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</si>
  <si>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</si>
  <si>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</si>
  <si>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</si>
  <si>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</si>
  <si>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</si>
  <si>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</si>
  <si>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</si>
  <si>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</si>
  <si>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</si>
  <si>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</si>
  <si>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</si>
  <si>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</si>
  <si>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</si>
  <si>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</si>
  <si>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</si>
  <si>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</si>
  <si>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</si>
  <si>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</si>
  <si>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</si>
  <si>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</si>
  <si>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</si>
  <si>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</si>
  <si>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</si>
  <si>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</si>
  <si>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</si>
  <si>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</si>
  <si>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</si>
  <si>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</si>
  <si>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</si>
  <si>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</si>
  <si>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</si>
  <si>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</si>
  <si>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</si>
  <si>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</si>
  <si>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</si>
  <si>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</si>
  <si>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</si>
  <si>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</si>
  <si>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</si>
  <si>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</si>
  <si>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</si>
  <si>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</si>
  <si>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</si>
  <si>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</si>
  <si>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</si>
  <si>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</si>
  <si>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</si>
  <si>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</si>
  <si>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</si>
  <si>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</si>
  <si>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</si>
  <si>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</si>
  <si>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</si>
  <si>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</si>
  <si>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</si>
  <si>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</si>
  <si>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</si>
  <si>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</si>
  <si>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</si>
  <si>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</si>
  <si>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</si>
  <si>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</si>
  <si>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</si>
  <si>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</si>
  <si>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</si>
  <si>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</si>
  <si>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</si>
  <si>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</si>
  <si>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</si>
  <si>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</si>
  <si>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</si>
  <si>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</si>
  <si>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</si>
  <si>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</si>
  <si>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</si>
  <si>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</si>
  <si>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</si>
  <si>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</si>
  <si>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</si>
  <si>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</si>
  <si>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</si>
  <si>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</si>
  <si>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</si>
  <si>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</si>
  <si>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</si>
  <si>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</si>
  <si>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</si>
  <si>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</si>
  <si>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</si>
  <si>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</si>
  <si>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</si>
  <si>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</si>
  <si>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</si>
  <si>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</si>
  <si>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</si>
  <si>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</si>
  <si>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</si>
  <si>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</si>
  <si>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</si>
  <si>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</si>
  <si>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</si>
  <si>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</si>
  <si>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</si>
  <si>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</si>
  <si>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</si>
  <si>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</si>
  <si>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</si>
  <si>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</si>
  <si>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</si>
  <si>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</si>
  <si>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</si>
  <si>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</si>
  <si>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</si>
  <si>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</si>
  <si>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</si>
  <si>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</si>
  <si>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</si>
  <si>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</si>
  <si>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</si>
  <si>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</si>
  <si>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</si>
  <si>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</si>
  <si>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</si>
  <si>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</si>
  <si>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</si>
  <si>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</si>
  <si>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</si>
  <si>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</si>
  <si>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</si>
  <si>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</si>
  <si>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</si>
  <si>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</si>
  <si>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</si>
  <si>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</si>
  <si>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</si>
  <si>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</si>
  <si>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</si>
  <si>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</si>
  <si>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</si>
  <si>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</si>
  <si>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</si>
  <si>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</si>
  <si>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</si>
  <si>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</si>
  <si>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</si>
  <si>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</si>
  <si>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</si>
  <si>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</si>
  <si>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</si>
  <si>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</si>
  <si>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</si>
  <si>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</si>
  <si>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</si>
  <si>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</si>
  <si>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</si>
  <si>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</si>
  <si>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</si>
  <si>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</si>
  <si>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</si>
  <si>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</si>
  <si>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</si>
  <si>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</si>
  <si>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</si>
  <si>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</si>
  <si>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</si>
  <si>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</si>
  <si>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</si>
  <si>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</si>
  <si>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</si>
  <si>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</si>
  <si>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</si>
  <si>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</si>
  <si>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</si>
  <si>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</si>
  <si>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</si>
  <si>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</si>
  <si>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</si>
  <si>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</si>
  <si>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</si>
  <si>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</si>
  <si>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</si>
  <si>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</si>
  <si>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</si>
  <si>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</si>
  <si>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</si>
  <si>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</si>
  <si>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</si>
  <si>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</si>
  <si>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</si>
  <si>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</si>
  <si>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</si>
  <si>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</si>
  <si>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</si>
  <si>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</si>
  <si>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</si>
  <si>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</si>
  <si>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</si>
  <si>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</si>
  <si>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</si>
  <si>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</si>
  <si>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</si>
  <si>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</si>
  <si>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</si>
  <si>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</si>
  <si>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</si>
  <si>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</si>
  <si>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</si>
  <si>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</si>
  <si>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</si>
  <si>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</si>
  <si>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</si>
  <si>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</si>
  <si>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</si>
  <si>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</si>
  <si>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</si>
  <si>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</si>
  <si>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</si>
  <si>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</si>
  <si>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</si>
  <si>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</si>
  <si>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</si>
  <si>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</si>
  <si>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</si>
  <si>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</si>
  <si>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</si>
  <si>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</si>
  <si>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</si>
  <si>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</si>
  <si>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</si>
  <si>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</si>
  <si>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</si>
  <si>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</si>
  <si>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</si>
  <si>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</si>
  <si>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</si>
  <si>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</si>
  <si>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</si>
  <si>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</si>
  <si>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</si>
  <si>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</si>
  <si>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</si>
  <si>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</si>
  <si>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</si>
  <si>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</si>
  <si>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</si>
  <si>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</si>
  <si>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</si>
  <si>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</si>
  <si>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</si>
  <si>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</si>
  <si>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</si>
  <si>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</si>
  <si>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</si>
  <si>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</si>
  <si>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</si>
  <si>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</si>
  <si>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</si>
  <si>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</si>
  <si>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</si>
  <si>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</si>
  <si>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</si>
  <si>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</si>
  <si>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</si>
  <si>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</si>
  <si>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</si>
  <si>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</si>
  <si>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</si>
  <si>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</si>
  <si>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</si>
  <si>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</si>
  <si>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</si>
  <si>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</si>
  <si>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</si>
  <si>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</si>
  <si>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</si>
  <si>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</si>
  <si>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</si>
  <si>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</si>
  <si>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</si>
  <si>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</si>
  <si>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</si>
  <si>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</si>
  <si>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</si>
  <si>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</si>
  <si>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</si>
  <si>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</si>
  <si>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</si>
  <si>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</si>
  <si>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</si>
  <si>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</si>
  <si>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</si>
  <si>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</si>
  <si>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</si>
  <si>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</si>
  <si>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</si>
  <si>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</si>
  <si>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</si>
  <si>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</si>
  <si>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</si>
  <si>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</si>
  <si>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</si>
  <si>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</si>
  <si>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</si>
  <si>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</si>
  <si>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</si>
  <si>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</si>
  <si>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</si>
  <si>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</si>
  <si>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</si>
  <si>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</si>
  <si>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</si>
  <si>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</si>
  <si>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</si>
  <si>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</si>
  <si>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</si>
  <si>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</si>
  <si>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</si>
  <si>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</si>
  <si>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</si>
  <si>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</si>
  <si>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</si>
  <si>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</si>
  <si>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</si>
  <si>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</si>
  <si>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</si>
  <si>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</si>
  <si>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</si>
  <si>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</si>
  <si>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</si>
  <si>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</si>
  <si>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</si>
  <si>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</si>
  <si>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</si>
  <si>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</si>
  <si>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</si>
  <si>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</si>
  <si>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</si>
  <si>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</si>
  <si>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</si>
  <si>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</si>
  <si>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</si>
  <si>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</si>
  <si>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</si>
  <si>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</si>
  <si>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</si>
  <si>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</si>
  <si>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</si>
  <si>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</si>
  <si>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</si>
  <si>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</si>
  <si>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</si>
  <si>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</si>
  <si>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</si>
  <si>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</si>
  <si>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</si>
  <si>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</si>
  <si>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</si>
  <si>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</si>
  <si>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</si>
  <si>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</si>
  <si>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</si>
  <si>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</si>
  <si>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</si>
  <si>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</si>
  <si>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</si>
  <si>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</si>
  <si>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</si>
  <si>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</si>
  <si>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</si>
  <si>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</si>
  <si>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</si>
  <si>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</si>
  <si>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</si>
  <si>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</si>
  <si>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</si>
  <si>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</si>
  <si>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</si>
  <si>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</si>
  <si>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</si>
  <si>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</si>
  <si>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</si>
  <si>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</si>
  <si>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</si>
  <si>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</si>
  <si>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</si>
  <si>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</si>
  <si>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</si>
  <si>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</si>
  <si>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</si>
  <si>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</si>
  <si>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</si>
  <si>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</si>
  <si>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</si>
  <si>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</si>
  <si>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</si>
  <si>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</si>
  <si>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</si>
  <si>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</si>
  <si>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</si>
  <si>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</si>
  <si>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</si>
  <si>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</si>
  <si>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</si>
  <si>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</si>
  <si>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</si>
  <si>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</si>
  <si>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</si>
  <si>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</si>
  <si>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</si>
  <si>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</si>
  <si>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</si>
  <si>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</si>
  <si>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</si>
  <si>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</si>
  <si>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</si>
  <si>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</si>
  <si>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</si>
  <si>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</si>
  <si>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</si>
  <si>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</si>
  <si>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</si>
  <si>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</si>
  <si>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</si>
  <si>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</si>
  <si>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</si>
  <si>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</si>
  <si>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</si>
  <si>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</si>
  <si>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</si>
  <si>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</si>
  <si>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</si>
  <si>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</si>
  <si>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</si>
  <si>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</si>
  <si>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</si>
  <si>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</si>
  <si>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</si>
  <si>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</si>
  <si>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</si>
  <si>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</si>
  <si>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</si>
  <si>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</si>
  <si>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</si>
  <si>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</si>
  <si>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</si>
  <si>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</si>
  <si>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</si>
  <si>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</si>
  <si>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</si>
  <si>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</si>
  <si>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</si>
  <si>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</si>
  <si>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</si>
  <si>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</si>
  <si>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</si>
  <si>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</si>
  <si>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</si>
  <si>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</si>
  <si>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</si>
  <si>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</si>
  <si>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</si>
  <si>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</si>
  <si>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</si>
  <si>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</si>
  <si>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</si>
  <si>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</si>
  <si>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</si>
  <si>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</si>
  <si>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</si>
  <si>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</si>
  <si>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</si>
  <si>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</si>
  <si>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</si>
  <si>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</si>
  <si>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</si>
  <si>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</si>
  <si>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</si>
  <si>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</si>
  <si>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</si>
  <si>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</si>
  <si>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</si>
  <si>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</si>
  <si>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</si>
  <si>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</si>
  <si>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</si>
  <si>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</si>
  <si>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</si>
  <si>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</si>
  <si>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</si>
  <si>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</si>
  <si>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</si>
  <si>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</si>
  <si>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</si>
  <si>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</si>
  <si>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</si>
  <si>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</si>
  <si>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</si>
  <si>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</si>
  <si>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</si>
  <si>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</si>
  <si>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</si>
  <si>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</si>
  <si>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</si>
  <si>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</si>
  <si>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</si>
  <si>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</si>
  <si>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</si>
  <si>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</si>
  <si>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</si>
  <si>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</si>
  <si>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</si>
  <si>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</si>
  <si>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</si>
  <si>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</si>
  <si>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</si>
  <si>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</si>
  <si>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</si>
  <si>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</si>
  <si>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</si>
  <si>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</si>
  <si>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</si>
  <si>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</si>
  <si>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</si>
  <si>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</si>
  <si>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</si>
  <si>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</si>
  <si>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</si>
  <si>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</si>
  <si>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</si>
  <si>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</si>
  <si>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</si>
  <si>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</si>
  <si>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</si>
  <si>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</si>
  <si>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</si>
  <si>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</si>
  <si>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</si>
  <si>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</si>
  <si>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</si>
  <si>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</si>
  <si>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</si>
  <si>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</si>
  <si>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</si>
  <si>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</si>
  <si>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</si>
  <si>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</si>
  <si>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</si>
  <si>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</si>
  <si>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</si>
  <si>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</si>
  <si>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</si>
  <si>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</si>
  <si>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</si>
  <si>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</si>
  <si>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</si>
  <si>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</si>
  <si>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</si>
  <si>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</si>
  <si>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</si>
  <si>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</si>
  <si>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</si>
  <si>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</si>
  <si>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</si>
  <si>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</si>
  <si>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</si>
  <si>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</si>
  <si>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</si>
  <si>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</si>
  <si>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</si>
  <si>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</si>
  <si>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</si>
  <si>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</si>
  <si>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</si>
  <si>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</si>
  <si>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</si>
  <si>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</si>
  <si>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</si>
  <si>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</si>
  <si>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</si>
  <si>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</si>
  <si>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</si>
  <si>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</si>
  <si>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</si>
  <si>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</si>
  <si>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</si>
  <si>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</si>
  <si>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</si>
  <si>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</si>
  <si>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</si>
  <si>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</si>
  <si>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</si>
  <si>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</si>
  <si>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</si>
  <si>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</si>
  <si>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</si>
  <si>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</si>
  <si>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</si>
  <si>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</si>
  <si>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</si>
  <si>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</si>
  <si>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</si>
  <si>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</si>
  <si>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</si>
  <si>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</si>
  <si>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</si>
  <si>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</si>
  <si>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</si>
  <si>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</si>
  <si>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</si>
  <si>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</si>
  <si>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</si>
  <si>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</si>
  <si>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</si>
  <si>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</si>
  <si>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</si>
  <si>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</si>
  <si>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</si>
  <si>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</si>
  <si>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</si>
  <si>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</si>
  <si>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</si>
  <si>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</si>
  <si>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</si>
  <si>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</si>
  <si>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</si>
  <si>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</si>
  <si>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</si>
  <si>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</si>
  <si>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</si>
  <si>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</si>
  <si>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</si>
  <si>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</si>
  <si>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</si>
  <si>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</si>
  <si>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</si>
  <si>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</si>
  <si>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</si>
  <si>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</si>
  <si>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</si>
  <si>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</si>
  <si>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</si>
  <si>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</si>
  <si>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</si>
  <si>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</si>
  <si>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</si>
  <si>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</si>
  <si>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</si>
  <si>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</si>
  <si>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</si>
  <si>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</si>
  <si>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</si>
  <si>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</si>
  <si>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</si>
  <si>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</si>
  <si>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</si>
  <si>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</si>
  <si>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</si>
  <si>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</si>
  <si>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</si>
  <si>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</si>
  <si>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</si>
  <si>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</si>
  <si>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</si>
  <si>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</si>
  <si>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</si>
  <si>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</si>
  <si>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</si>
  <si>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</si>
  <si>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</si>
  <si>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</si>
  <si>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</si>
  <si>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</si>
  <si>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</si>
  <si>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</si>
  <si>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</si>
  <si>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</si>
  <si>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</si>
  <si>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</si>
  <si>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</si>
  <si>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</si>
  <si>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</si>
  <si>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</si>
  <si>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</si>
  <si>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</si>
  <si>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</si>
  <si>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</si>
  <si>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</si>
  <si>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</si>
  <si>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</si>
  <si>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</si>
  <si>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</si>
  <si>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</si>
  <si>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</si>
  <si>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</si>
  <si>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</si>
  <si>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</si>
  <si>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</si>
  <si>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</si>
  <si>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</si>
  <si>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</si>
  <si>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</si>
  <si>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</si>
  <si>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</si>
  <si>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</si>
  <si>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</si>
  <si>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</si>
  <si>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</si>
  <si>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</si>
  <si>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</si>
  <si>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</si>
  <si>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</si>
  <si>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</si>
  <si>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</si>
  <si>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</si>
  <si>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</si>
  <si>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</si>
  <si>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</si>
  <si>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</si>
  <si>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</si>
  <si>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</si>
  <si>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</si>
  <si>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</si>
  <si>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</si>
  <si>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</si>
  <si>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</si>
  <si>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</si>
  <si>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</si>
  <si>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</si>
  <si>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</si>
  <si>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</si>
  <si>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</si>
  <si>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</si>
  <si>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</si>
  <si>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</si>
  <si>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</si>
  <si>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</si>
  <si>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</si>
  <si>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</si>
  <si>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</si>
  <si>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</si>
  <si>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</si>
  <si>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</si>
  <si>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</si>
  <si>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</si>
  <si>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</si>
  <si>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</si>
  <si>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</si>
  <si>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</si>
  <si>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</si>
  <si>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</si>
  <si>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</si>
  <si>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</si>
  <si>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</si>
  <si>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</si>
  <si>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</si>
  <si>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</si>
  <si>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</si>
  <si>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</si>
  <si>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</si>
  <si>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</si>
  <si>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</si>
  <si>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</si>
  <si>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</si>
  <si>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</si>
  <si>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</si>
  <si>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</si>
  <si>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</si>
  <si>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</si>
  <si>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</si>
  <si>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</si>
  <si>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</si>
  <si>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</si>
  <si>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</si>
  <si>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</si>
  <si>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</si>
  <si>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</si>
  <si>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</si>
  <si>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</si>
  <si>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</si>
  <si>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</si>
  <si>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</si>
  <si>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</si>
  <si>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</si>
  <si>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</si>
  <si>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</si>
  <si>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</si>
  <si>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</si>
  <si>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</si>
  <si>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</si>
  <si>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</si>
  <si>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</si>
  <si>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</si>
  <si>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</si>
  <si>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</si>
  <si>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</si>
  <si>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</si>
  <si>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</si>
  <si>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</si>
  <si>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</si>
  <si>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</si>
  <si>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</si>
  <si>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</si>
  <si>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</si>
  <si>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</si>
  <si>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</si>
  <si>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</si>
  <si>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</si>
  <si>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</si>
  <si>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</si>
  <si>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</si>
  <si>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</si>
  <si>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</si>
  <si>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</si>
  <si>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</si>
  <si>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</si>
  <si>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</si>
  <si>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</si>
  <si>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</si>
  <si>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</si>
  <si>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</si>
  <si>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</si>
  <si>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</si>
  <si>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</si>
  <si>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</si>
  <si>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</si>
  <si>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</si>
  <si>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</si>
  <si>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</si>
  <si>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</si>
  <si>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</si>
  <si>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</si>
  <si>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</si>
  <si>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</si>
  <si>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</si>
  <si>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</si>
  <si>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</si>
  <si>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</si>
  <si>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</si>
  <si>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</si>
  <si>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</si>
  <si>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</si>
  <si>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</si>
  <si>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</si>
  <si>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</si>
  <si>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</si>
  <si>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</si>
  <si>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</si>
  <si>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</si>
  <si>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</si>
  <si>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</si>
  <si>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</si>
  <si>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</si>
  <si>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</si>
  <si>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</si>
  <si>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</si>
  <si>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</si>
  <si>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</si>
  <si>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</si>
  <si>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</si>
  <si>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</si>
  <si>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</si>
  <si>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</si>
  <si>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</si>
  <si>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</si>
  <si>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</si>
  <si>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</si>
  <si>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</si>
  <si>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</si>
  <si>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</si>
  <si>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</si>
  <si>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</si>
  <si>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</si>
  <si>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</si>
  <si>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</si>
  <si>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</si>
  <si>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</si>
  <si>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</si>
  <si>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</si>
  <si>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</si>
  <si>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</si>
  <si>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</si>
  <si>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</si>
  <si>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</si>
  <si>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</si>
  <si>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</si>
  <si>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</si>
  <si>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</si>
  <si>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</si>
  <si>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</si>
  <si>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</si>
  <si>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</si>
  <si>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</si>
  <si>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</si>
  <si>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</si>
  <si>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</si>
  <si>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</si>
  <si>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</si>
  <si>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</si>
  <si>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</si>
  <si>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</si>
  <si>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</si>
  <si>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</si>
  <si>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</si>
  <si>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</si>
  <si>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</si>
  <si>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</si>
  <si>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</si>
  <si>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</si>
  <si>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</si>
  <si>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</si>
  <si>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</si>
  <si>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</si>
  <si>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</si>
  <si>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</si>
  <si>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</si>
  <si>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</si>
  <si>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</si>
  <si>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</si>
  <si>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</si>
  <si>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</si>
  <si>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</si>
  <si>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</si>
  <si>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</si>
  <si>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</si>
  <si>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</si>
  <si>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</si>
  <si>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</si>
  <si>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</si>
  <si>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</si>
  <si>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</si>
  <si>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</si>
  <si>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</si>
  <si>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</si>
  <si>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</si>
  <si>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</si>
  <si>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</si>
  <si>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</si>
  <si>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</si>
  <si>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</si>
  <si>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</si>
  <si>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</si>
  <si>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</si>
  <si>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</si>
  <si>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</si>
  <si>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</si>
  <si>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</si>
  <si>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</si>
  <si>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</si>
  <si>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</si>
  <si>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</si>
  <si>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</si>
  <si>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</si>
  <si>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</si>
  <si>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</si>
  <si>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</si>
  <si>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</si>
  <si>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</si>
  <si>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</si>
  <si>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</si>
  <si>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</si>
  <si>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</si>
  <si>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</si>
  <si>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</si>
  <si>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</si>
  <si>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</si>
  <si>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</si>
  <si>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</si>
  <si>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</si>
  <si>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</si>
  <si>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</si>
  <si>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</si>
  <si>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</si>
  <si>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</si>
  <si>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</si>
  <si>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</si>
  <si>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</si>
  <si>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</si>
  <si>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</si>
  <si>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</si>
  <si>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</si>
  <si>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</si>
  <si>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</si>
  <si>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</si>
  <si>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</si>
  <si>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</si>
  <si>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</si>
  <si>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</si>
  <si>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</si>
  <si>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</si>
  <si>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</si>
  <si>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</si>
  <si>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</si>
  <si>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</si>
  <si>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</si>
  <si>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</si>
  <si>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</si>
  <si>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</si>
  <si>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</si>
  <si>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</si>
  <si>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</si>
  <si>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</si>
  <si>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</si>
  <si>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</si>
  <si>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</si>
  <si>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</si>
  <si>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</si>
  <si>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</si>
  <si>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</si>
  <si>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</si>
  <si>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</si>
  <si>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</si>
  <si>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</si>
  <si>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</si>
  <si>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</si>
  <si>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</si>
  <si>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</si>
  <si>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</si>
  <si>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</si>
  <si>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</si>
  <si>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</si>
  <si>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</si>
  <si>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</si>
  <si>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</si>
  <si>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</si>
  <si>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</si>
  <si>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</si>
  <si>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</si>
  <si>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</si>
  <si>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</si>
  <si>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</si>
  <si>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</si>
  <si>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</si>
  <si>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</si>
  <si>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</si>
  <si>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</si>
  <si>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</si>
  <si>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</si>
  <si>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</si>
  <si>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</si>
  <si>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</si>
  <si>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</si>
  <si>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</si>
  <si>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</si>
  <si>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</si>
  <si>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</si>
  <si>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</si>
  <si>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</si>
  <si>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</si>
  <si>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</si>
  <si>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</si>
  <si>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</si>
  <si>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</si>
  <si>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</si>
  <si>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</si>
  <si>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</si>
  <si>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</si>
  <si>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</si>
  <si>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</si>
  <si>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</si>
  <si>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</si>
  <si>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</si>
  <si>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</si>
  <si>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</si>
  <si>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</si>
  <si>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</si>
  <si>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</si>
  <si>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</si>
  <si>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</si>
  <si>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</si>
  <si>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</si>
  <si>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</si>
  <si>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</si>
  <si>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</si>
  <si>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</si>
  <si>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</si>
  <si>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</si>
  <si>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</si>
  <si>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</si>
  <si>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</si>
  <si>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</si>
  <si>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</si>
  <si>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</si>
  <si>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</si>
  <si>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</si>
  <si>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</si>
  <si>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</si>
  <si>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</si>
  <si>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</si>
  <si>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</si>
  <si>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</si>
  <si>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</si>
  <si>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</si>
  <si>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</si>
  <si>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</si>
  <si>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</si>
  <si>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</si>
  <si>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</si>
  <si>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</si>
  <si>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</si>
  <si>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</si>
  <si>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</si>
  <si>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</si>
  <si>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</si>
  <si>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</si>
  <si>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</si>
  <si>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</si>
  <si>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</si>
  <si>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</si>
  <si>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</si>
  <si>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</si>
  <si>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</si>
  <si>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</si>
  <si>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</si>
  <si>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</si>
  <si>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</si>
  <si>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</si>
  <si>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</si>
  <si>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</si>
  <si>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</si>
  <si>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</si>
  <si>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</si>
  <si>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</si>
  <si>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</si>
  <si>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</si>
  <si>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</si>
  <si>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</si>
  <si>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</si>
  <si>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</si>
  <si>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</si>
  <si>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</si>
  <si>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</si>
  <si>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</si>
  <si>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</si>
  <si>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</si>
  <si>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</si>
  <si>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</si>
  <si>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</si>
  <si>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</si>
  <si>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</si>
  <si>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</si>
  <si>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</si>
  <si>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</si>
  <si>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</si>
  <si>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</si>
  <si>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</si>
  <si>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</si>
  <si>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</si>
  <si>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</si>
  <si>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</si>
  <si>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</si>
  <si>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</si>
  <si>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</si>
  <si>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</si>
  <si>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</si>
  <si>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</si>
  <si>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</si>
  <si>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</si>
  <si>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</si>
  <si>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</si>
  <si>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</si>
  <si>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</si>
  <si>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</si>
  <si>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</si>
  <si>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</si>
  <si>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</si>
  <si>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</si>
  <si>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</si>
  <si>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</si>
  <si>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</si>
  <si>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</si>
  <si>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</si>
  <si>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</si>
  <si>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</si>
  <si>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</si>
  <si>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</si>
  <si>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</si>
  <si>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</si>
  <si>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</si>
  <si>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</si>
  <si>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</si>
  <si>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</si>
  <si>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</si>
  <si>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</si>
  <si>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</si>
  <si>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</si>
  <si>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</si>
  <si>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</si>
  <si>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</si>
  <si>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</si>
  <si>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</si>
  <si>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</si>
  <si>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</si>
  <si>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</si>
  <si>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</si>
  <si>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</si>
  <si>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</si>
  <si>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</si>
  <si>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</si>
  <si>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</si>
  <si>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</si>
  <si>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</si>
  <si>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</si>
  <si>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</si>
  <si>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</si>
  <si>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</si>
  <si>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</si>
  <si>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</si>
  <si>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</si>
  <si>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</si>
  <si>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</si>
  <si>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</si>
  <si>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</si>
  <si>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</si>
  <si>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</si>
  <si>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</si>
  <si>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</si>
  <si>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</si>
  <si>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</si>
  <si>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</si>
  <si>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</si>
  <si>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</si>
  <si>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</si>
  <si>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</si>
  <si>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</si>
  <si>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</si>
  <si>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</si>
  <si>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</si>
  <si>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</si>
  <si>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</si>
  <si>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</si>
  <si>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</si>
  <si>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</si>
  <si>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</si>
  <si>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</si>
  <si>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</si>
  <si>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</si>
  <si>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</si>
  <si>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</si>
  <si>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</si>
  <si>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</si>
  <si>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</si>
  <si>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</si>
  <si>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</si>
  <si>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</si>
  <si>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</si>
  <si>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</si>
  <si>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</si>
  <si>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</si>
  <si>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</si>
  <si>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</si>
  <si>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</si>
  <si>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</si>
  <si>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</si>
  <si>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</si>
  <si>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</si>
  <si>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</si>
  <si>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</si>
  <si>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</si>
  <si>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</si>
  <si>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</si>
  <si>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</si>
  <si>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</si>
  <si>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</si>
  <si>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</si>
  <si>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</si>
  <si>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</si>
  <si>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</si>
  <si>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</si>
  <si>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</si>
  <si>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</si>
  <si>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</si>
  <si>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</si>
  <si>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</si>
  <si>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</si>
  <si>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</si>
  <si>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</si>
  <si>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</si>
  <si>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</si>
  <si>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</si>
  <si>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</si>
  <si>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</si>
  <si>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</si>
  <si>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</si>
  <si>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</si>
  <si>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</si>
  <si>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</si>
  <si>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</si>
  <si>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</si>
  <si>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</si>
  <si>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</si>
  <si>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</si>
  <si>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</si>
  <si>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</si>
  <si>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</si>
  <si>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</si>
  <si>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</si>
  <si>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</si>
  <si>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</si>
  <si>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</si>
  <si>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</si>
  <si>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</si>
  <si>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</si>
  <si>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</si>
  <si>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</si>
  <si>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</si>
  <si>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</si>
  <si>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</si>
  <si>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</si>
  <si>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</si>
  <si>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</si>
  <si>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</si>
  <si>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</si>
  <si>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</si>
  <si>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</si>
  <si>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</si>
  <si>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</si>
  <si>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</si>
  <si>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</si>
  <si>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</si>
  <si>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</si>
  <si>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</si>
  <si>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</si>
  <si>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</si>
  <si>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</si>
  <si>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</si>
  <si>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</si>
  <si>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</si>
  <si>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</si>
  <si>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</si>
  <si>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</si>
  <si>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</si>
  <si>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</si>
  <si>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</si>
  <si>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</si>
  <si>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</si>
  <si>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</si>
  <si>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</si>
  <si>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</si>
  <si>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</si>
  <si>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</si>
  <si>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</si>
  <si>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</si>
  <si>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</si>
  <si>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</si>
  <si>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</si>
  <si>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</si>
  <si>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</si>
  <si>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</si>
  <si>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</si>
  <si>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</si>
  <si>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</si>
  <si>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</si>
  <si>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</si>
  <si>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</si>
  <si>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</si>
  <si>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</si>
  <si>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</si>
  <si>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</si>
  <si>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</si>
  <si>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</si>
  <si>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</si>
  <si>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</si>
  <si>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</si>
  <si>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</si>
  <si>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</si>
  <si>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</si>
  <si>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</si>
  <si>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</si>
  <si>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</si>
  <si>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</si>
  <si>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</si>
  <si>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</si>
  <si>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</si>
  <si>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</si>
  <si>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</si>
  <si>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</si>
  <si>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</si>
  <si>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</si>
  <si>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</si>
  <si>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</si>
  <si>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</si>
  <si>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</si>
  <si>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</si>
  <si>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</si>
  <si>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</si>
  <si>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</si>
  <si>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</si>
  <si>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</si>
  <si>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</si>
  <si>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</si>
  <si>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</si>
  <si>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</si>
  <si>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</si>
  <si>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</si>
  <si>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</si>
  <si>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</si>
  <si>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</si>
  <si>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</si>
  <si>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</si>
  <si>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</si>
  <si>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</si>
  <si>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</si>
  <si>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</si>
  <si>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</si>
  <si>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</si>
  <si>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</si>
  <si>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</si>
  <si>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</si>
  <si>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</si>
  <si>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</si>
  <si>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</si>
  <si>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</si>
  <si>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</si>
  <si>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</si>
  <si>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</si>
  <si>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</si>
  <si>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</si>
  <si>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</si>
  <si>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</si>
  <si>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</si>
  <si>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</si>
  <si>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</si>
  <si>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</si>
  <si>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</si>
  <si>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</si>
  <si>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</si>
  <si>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</si>
  <si>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</si>
  <si>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</si>
  <si>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</si>
  <si>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</si>
  <si>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</si>
  <si>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</si>
  <si>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</si>
  <si>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</si>
  <si>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</si>
  <si>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</si>
  <si>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</si>
  <si>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</si>
  <si>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</si>
  <si>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</si>
  <si>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</si>
  <si>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</si>
  <si>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</si>
  <si>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</si>
  <si>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</si>
  <si>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</si>
  <si>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</si>
  <si>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</si>
  <si>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</si>
  <si>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</si>
  <si>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</si>
  <si>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</si>
  <si>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</si>
  <si>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</si>
  <si>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</si>
  <si>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</si>
  <si>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</si>
  <si>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</si>
  <si>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</si>
  <si>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</si>
  <si>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</si>
  <si>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</si>
  <si>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</si>
  <si>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</si>
  <si>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</si>
  <si>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</si>
  <si>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</si>
  <si>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</si>
  <si>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</si>
  <si>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</si>
  <si>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</si>
  <si>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</si>
  <si>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</si>
  <si>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</si>
  <si>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</si>
  <si>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</si>
  <si>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</si>
  <si>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</si>
  <si>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</si>
  <si>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</si>
  <si>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</si>
  <si>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</si>
  <si>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</si>
  <si>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</si>
  <si>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</si>
  <si>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</si>
  <si>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</si>
  <si>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</si>
  <si>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</si>
  <si>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</si>
  <si>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</si>
  <si>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</si>
  <si>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</si>
  <si>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</si>
  <si>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</si>
  <si>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</si>
  <si>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</si>
  <si>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</si>
  <si>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</si>
  <si>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</si>
  <si>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</si>
  <si>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</si>
  <si>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</si>
  <si>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</si>
  <si>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</si>
  <si>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</si>
  <si>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</si>
  <si>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</si>
  <si>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</si>
  <si>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</si>
  <si>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</si>
  <si>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</si>
  <si>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</si>
  <si>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</si>
  <si>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</si>
  <si>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</si>
  <si>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</si>
  <si>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</si>
  <si>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</si>
  <si>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</si>
  <si>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</si>
  <si>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</si>
  <si>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</si>
  <si>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</si>
  <si>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</si>
  <si>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</si>
  <si>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</si>
  <si>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</si>
  <si>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</si>
  <si>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</si>
  <si>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</si>
  <si>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</si>
  <si>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</si>
  <si>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</si>
  <si>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</si>
  <si>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</si>
  <si>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</si>
  <si>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</si>
  <si>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</si>
  <si>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</si>
  <si>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</si>
  <si>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</si>
  <si>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</si>
  <si>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</si>
  <si>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</si>
  <si>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</si>
  <si>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</si>
  <si>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</si>
  <si>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</si>
  <si>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</si>
  <si>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</si>
  <si>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</si>
  <si>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</si>
  <si>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</si>
  <si>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</si>
  <si>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</si>
  <si>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</si>
  <si>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</si>
  <si>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</si>
  <si>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</si>
  <si>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</si>
  <si>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</si>
  <si>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</si>
  <si>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</si>
  <si>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</si>
  <si>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</si>
  <si>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</si>
  <si>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</si>
  <si>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</si>
  <si>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</si>
  <si>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</si>
  <si>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</si>
  <si>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</si>
  <si>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</si>
  <si>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</si>
  <si>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</si>
  <si>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</si>
  <si>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</si>
  <si>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</si>
  <si>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</si>
  <si>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</si>
  <si>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</si>
  <si>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</si>
  <si>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</si>
  <si>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</si>
  <si>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</si>
  <si>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</si>
  <si>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</si>
  <si>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</si>
  <si>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</si>
  <si>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</si>
  <si>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</si>
  <si>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</si>
  <si>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</si>
  <si>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</si>
  <si>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</si>
  <si>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</si>
  <si>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</si>
  <si>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</si>
  <si>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</si>
  <si>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</si>
  <si>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</si>
  <si>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</si>
  <si>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</si>
  <si>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</si>
  <si>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</si>
  <si>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</si>
  <si>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</si>
  <si>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</si>
  <si>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</si>
  <si>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</si>
  <si>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</si>
  <si>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</si>
  <si>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</si>
  <si>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</si>
  <si>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</si>
  <si>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</si>
  <si>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</si>
  <si>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</si>
  <si>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</si>
  <si>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</si>
  <si>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</si>
  <si>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</si>
  <si>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</si>
  <si>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</si>
  <si>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</si>
  <si>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</si>
  <si>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</si>
  <si>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</si>
  <si>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</si>
  <si>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</si>
  <si>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</si>
  <si>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</si>
  <si>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</si>
  <si>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</si>
  <si>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</si>
  <si>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</si>
  <si>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</si>
  <si>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</si>
  <si>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</si>
  <si>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</si>
  <si>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</si>
  <si>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</si>
  <si>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</si>
  <si>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</si>
  <si>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</si>
  <si>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</si>
  <si>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</si>
  <si>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</si>
  <si>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</si>
  <si>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</si>
  <si>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</si>
  <si>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</si>
  <si>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</si>
  <si>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</si>
  <si>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</si>
  <si>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</si>
  <si>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</si>
  <si>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</si>
  <si>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</si>
  <si>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</si>
  <si>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</si>
  <si>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</si>
  <si>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</si>
  <si>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</si>
  <si>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</si>
  <si>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</si>
  <si>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</si>
  <si>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</si>
  <si>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</si>
  <si>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</si>
  <si>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</si>
  <si>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</si>
  <si>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</si>
  <si>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</si>
  <si>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</si>
  <si>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</si>
  <si>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</si>
  <si>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</si>
  <si>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</si>
  <si>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</si>
  <si>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</si>
  <si>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</si>
  <si>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</si>
  <si>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</si>
  <si>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</si>
  <si>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</si>
  <si>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</si>
  <si>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</si>
  <si>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</si>
  <si>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</si>
  <si>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</si>
  <si>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</si>
  <si>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</si>
  <si>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</si>
  <si>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</si>
  <si>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</si>
  <si>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</si>
  <si>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</si>
  <si>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</si>
  <si>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</si>
  <si>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</si>
  <si>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</si>
  <si>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</si>
  <si>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</si>
  <si>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</si>
  <si>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</si>
  <si>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</si>
  <si>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</si>
  <si>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</si>
  <si>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</si>
  <si>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</si>
  <si>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</si>
  <si>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</si>
  <si>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</si>
  <si>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</si>
  <si>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</si>
  <si>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</si>
  <si>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</si>
  <si>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</si>
  <si>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</si>
  <si>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</si>
  <si>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</si>
  <si>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</si>
  <si>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</si>
  <si>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</si>
  <si>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</si>
  <si>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</si>
  <si>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</si>
  <si>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</si>
  <si>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</si>
  <si>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</si>
  <si>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</si>
  <si>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</si>
  <si>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</si>
  <si>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</si>
  <si>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</si>
  <si>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</si>
  <si>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</si>
  <si>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</si>
  <si>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</si>
  <si>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</si>
  <si>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</si>
  <si>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</si>
  <si>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</si>
  <si>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</si>
  <si>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</si>
  <si>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</si>
  <si>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</si>
  <si>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</si>
  <si>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</si>
  <si>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</si>
  <si>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</si>
  <si>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</si>
  <si>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</si>
  <si>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</si>
  <si>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</si>
  <si>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</si>
  <si>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</si>
  <si>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</si>
  <si>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</si>
  <si>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</si>
  <si>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</si>
  <si>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</si>
  <si>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</si>
  <si>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</si>
  <si>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</si>
  <si>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</si>
  <si>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</si>
  <si>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</si>
  <si>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</si>
  <si>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</si>
  <si>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</si>
  <si>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</si>
  <si>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</si>
  <si>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</si>
  <si>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</si>
  <si>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</si>
  <si>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</si>
  <si>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</si>
  <si>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</si>
  <si>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</si>
  <si>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</si>
  <si>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</si>
  <si>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</si>
  <si>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</si>
  <si>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</si>
  <si>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</si>
  <si>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</si>
  <si>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</si>
  <si>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</si>
  <si>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</si>
  <si>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</si>
  <si>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</si>
  <si>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</si>
  <si>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</si>
  <si>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</si>
  <si>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</si>
  <si>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</si>
  <si>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</si>
  <si>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</si>
  <si>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</si>
  <si>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</si>
  <si>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</si>
  <si>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</si>
  <si>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</si>
  <si>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</si>
  <si>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</si>
  <si>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</si>
  <si>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</si>
  <si>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</si>
  <si>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</si>
  <si>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</si>
  <si>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</si>
  <si>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</si>
  <si>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</si>
  <si>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</si>
  <si>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</si>
  <si>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</si>
  <si>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</si>
  <si>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</si>
  <si>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</si>
  <si>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</si>
  <si>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</si>
  <si>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</si>
  <si>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</si>
  <si>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</si>
  <si>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</si>
  <si>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</si>
  <si>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</si>
  <si>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</si>
  <si>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</si>
  <si>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</si>
  <si>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</si>
  <si>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</si>
  <si>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</si>
  <si>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</si>
  <si>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</si>
  <si>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</si>
  <si>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</si>
  <si>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</si>
  <si>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</si>
  <si>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</si>
  <si>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</si>
  <si>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</si>
  <si>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</si>
  <si>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</si>
  <si>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</si>
  <si>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</si>
  <si>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</si>
  <si>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</si>
  <si>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</si>
  <si>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</si>
  <si>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</si>
  <si>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</si>
  <si>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</si>
  <si>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</si>
  <si>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</si>
  <si>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</si>
  <si>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</si>
  <si>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</si>
  <si>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</si>
  <si>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</si>
  <si>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</si>
  <si>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</si>
  <si>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</si>
  <si>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</si>
  <si>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</si>
  <si>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</si>
  <si>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</si>
  <si>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</si>
  <si>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</si>
  <si>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</si>
  <si>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</si>
  <si>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</si>
  <si>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</si>
  <si>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</si>
  <si>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</si>
  <si>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</si>
  <si>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</si>
  <si>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</si>
  <si>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</si>
  <si>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</si>
  <si>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</si>
  <si>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</si>
  <si>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</si>
  <si>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</si>
  <si>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</si>
  <si>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</si>
  <si>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</si>
  <si>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</si>
  <si>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</si>
  <si>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</si>
  <si>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</si>
  <si>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</si>
  <si>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</si>
  <si>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</si>
  <si>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</si>
  <si>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</si>
  <si>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</si>
  <si>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</si>
  <si>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</si>
  <si>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</si>
  <si>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</si>
  <si>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</si>
  <si>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</si>
  <si>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</si>
  <si>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</si>
  <si>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</si>
  <si>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</si>
  <si>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</si>
  <si>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</si>
  <si>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</si>
  <si>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</si>
  <si>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</si>
  <si>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</si>
  <si>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</si>
  <si>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</si>
  <si>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</si>
  <si>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</si>
  <si>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</si>
  <si>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</si>
  <si>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</si>
  <si>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</si>
  <si>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</si>
  <si>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</si>
  <si>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</si>
  <si>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</si>
  <si>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</si>
  <si>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</si>
  <si>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</si>
  <si>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</si>
  <si>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</si>
  <si>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</si>
  <si>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</si>
  <si>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</si>
  <si>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</si>
  <si>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</si>
  <si>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</si>
  <si>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</si>
  <si>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</si>
  <si>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</si>
  <si>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</si>
  <si>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</si>
  <si>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</si>
  <si>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</si>
  <si>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</si>
  <si>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</si>
  <si>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</si>
  <si>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</si>
  <si>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</si>
  <si>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</si>
  <si>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</si>
  <si>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</si>
  <si>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</si>
  <si>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</si>
  <si>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</si>
  <si>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</si>
  <si>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</si>
  <si>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</si>
  <si>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</si>
  <si>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</si>
  <si>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</si>
  <si>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</si>
  <si>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</si>
  <si>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</si>
  <si>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</si>
  <si>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</si>
  <si>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</si>
  <si>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</si>
  <si>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</si>
  <si>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</si>
  <si>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</si>
  <si>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</si>
  <si>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</si>
  <si>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</si>
  <si>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</si>
  <si>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</si>
  <si>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</si>
  <si>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</si>
  <si>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</si>
  <si>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</si>
  <si>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</si>
  <si>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</si>
  <si>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</si>
  <si>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</si>
  <si>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</si>
  <si>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</si>
  <si>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</si>
  <si>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</si>
  <si>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</si>
  <si>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</si>
  <si>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</si>
  <si>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</si>
  <si>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</si>
  <si>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</si>
  <si>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</si>
  <si>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</si>
  <si>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</si>
  <si>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</si>
  <si>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</si>
  <si>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</si>
  <si>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</si>
  <si>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</si>
  <si>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</si>
  <si>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</si>
  <si>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</si>
  <si>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</si>
  <si>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</si>
  <si>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</si>
  <si>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</si>
  <si>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</si>
  <si>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</si>
  <si>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</si>
  <si>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</si>
  <si>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</si>
  <si>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</si>
  <si>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</si>
  <si>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</si>
  <si>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</si>
  <si>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</si>
  <si>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</si>
  <si>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</si>
  <si>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</si>
  <si>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</si>
  <si>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</si>
  <si>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</si>
  <si>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</si>
  <si>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</si>
  <si>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</si>
  <si>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</si>
  <si>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</si>
  <si>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</si>
  <si>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</si>
  <si>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</si>
  <si>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</si>
  <si>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</si>
  <si>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</si>
  <si>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</si>
  <si>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</si>
  <si>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</si>
  <si>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</si>
  <si>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</si>
  <si>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</si>
  <si>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</si>
  <si>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</si>
  <si>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</si>
  <si>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</si>
  <si>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</si>
  <si>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</si>
  <si>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</si>
  <si>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</si>
  <si>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</si>
  <si>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</si>
  <si>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</si>
  <si>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</si>
  <si>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</si>
  <si>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</si>
  <si>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</si>
  <si>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</si>
  <si>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</si>
  <si>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</si>
  <si>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</si>
  <si>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</si>
  <si>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</si>
  <si>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</si>
  <si>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</si>
  <si>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</si>
  <si>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</si>
  <si>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</si>
  <si>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</si>
  <si>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</si>
  <si>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</si>
  <si>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</si>
  <si>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</si>
  <si>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</si>
  <si>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</si>
  <si>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</si>
  <si>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</si>
  <si>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</si>
  <si>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</si>
  <si>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</si>
  <si>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</si>
  <si>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</si>
  <si>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</si>
  <si>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</si>
  <si>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</si>
  <si>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</si>
  <si>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</si>
  <si>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</si>
  <si>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</si>
  <si>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</si>
  <si>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</si>
  <si>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</si>
  <si>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</si>
  <si>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</si>
  <si>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</si>
  <si>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</si>
  <si>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</si>
  <si>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</si>
  <si>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</si>
  <si>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</si>
  <si>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</si>
  <si>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</si>
  <si>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</si>
  <si>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</si>
  <si>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</si>
  <si>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</si>
  <si>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</si>
  <si>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</si>
  <si>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</si>
  <si>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</si>
  <si>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</si>
  <si>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</si>
  <si>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</si>
  <si>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</si>
  <si>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</si>
  <si>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</si>
  <si>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</si>
  <si>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</si>
  <si>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</si>
  <si>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</si>
  <si>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</si>
  <si>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</si>
  <si>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</si>
  <si>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</si>
  <si>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</si>
  <si>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</si>
  <si>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</si>
  <si>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</si>
  <si>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</si>
  <si>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</si>
  <si>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</si>
  <si>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</si>
  <si>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</si>
  <si>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</si>
  <si>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</si>
  <si>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</si>
  <si>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</si>
  <si>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</si>
  <si>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</si>
  <si>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</si>
  <si>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</si>
  <si>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</si>
  <si>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</si>
  <si>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</si>
  <si>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</si>
  <si>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</si>
  <si>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</si>
  <si>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</si>
  <si>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</si>
  <si>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</si>
  <si>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</si>
  <si>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</si>
  <si>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</si>
  <si>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</si>
  <si>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</si>
  <si>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</si>
  <si>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</si>
  <si>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</si>
  <si>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</si>
  <si>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</si>
  <si>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</si>
  <si>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</si>
  <si>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</si>
  <si>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</si>
  <si>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</si>
  <si>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</si>
  <si>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</si>
  <si>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</si>
  <si>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</si>
  <si>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</si>
  <si>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</si>
  <si>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</si>
  <si>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</si>
  <si>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</si>
  <si>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</si>
  <si>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</si>
  <si>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</si>
  <si>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</si>
  <si>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</si>
  <si>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</si>
  <si>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</si>
  <si>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</si>
  <si>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</si>
  <si>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</si>
  <si>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</si>
  <si>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</si>
  <si>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</si>
  <si>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</si>
  <si>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</si>
  <si>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</si>
  <si>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</si>
  <si>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</si>
  <si>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</si>
  <si>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</si>
  <si>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</si>
  <si>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</si>
  <si>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</si>
  <si>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</si>
  <si>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</si>
  <si>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</si>
  <si>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</si>
  <si>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</si>
  <si>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</si>
  <si>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</si>
  <si>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</si>
  <si>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</si>
  <si>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</si>
  <si>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</si>
  <si>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</si>
  <si>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</si>
  <si>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</si>
  <si>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</si>
  <si>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</si>
  <si>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</si>
  <si>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</si>
  <si>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</si>
  <si>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</si>
  <si>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</si>
  <si>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</si>
  <si>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</si>
  <si>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</si>
  <si>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</si>
  <si>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</si>
  <si>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</si>
  <si>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</si>
  <si>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</si>
  <si>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</si>
  <si>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</si>
  <si>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</si>
  <si>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</si>
  <si>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</si>
  <si>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</si>
  <si>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</si>
  <si>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</si>
  <si>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</si>
  <si>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</si>
  <si>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</si>
  <si>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</si>
  <si>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</si>
  <si>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</si>
  <si>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</si>
  <si>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</si>
  <si>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</si>
  <si>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</si>
  <si>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</si>
  <si>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</si>
  <si>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</si>
  <si>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</si>
  <si>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</si>
  <si>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</si>
  <si>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</si>
  <si>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</si>
  <si>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</si>
  <si>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</si>
  <si>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</si>
  <si>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</si>
  <si>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</si>
  <si>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</si>
  <si>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</si>
  <si>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</si>
  <si>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</si>
  <si>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</si>
  <si>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</si>
  <si>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</si>
  <si>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</si>
  <si>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</si>
  <si>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</si>
  <si>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</si>
  <si>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</si>
  <si>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</si>
  <si>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</si>
  <si>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</si>
  <si>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</si>
  <si>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</si>
  <si>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</si>
  <si>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</si>
  <si>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</si>
  <si>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</si>
  <si>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</si>
  <si>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</si>
  <si>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</si>
  <si>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</si>
  <si>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</si>
  <si>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</si>
  <si>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</si>
  <si>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</si>
  <si>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</si>
  <si>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</si>
  <si>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</si>
  <si>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</si>
  <si>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</si>
  <si>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</si>
  <si>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</si>
  <si>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</si>
  <si>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</si>
  <si>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</si>
  <si>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</si>
  <si>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</si>
  <si>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</si>
  <si>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</si>
  <si>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</si>
  <si>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</si>
  <si>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</si>
  <si>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</si>
  <si>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</si>
  <si>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</si>
  <si>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</si>
  <si>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</si>
  <si>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</si>
  <si>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</si>
  <si>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</si>
  <si>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</si>
  <si>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</si>
  <si>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</si>
  <si>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</si>
  <si>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</si>
  <si>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</si>
  <si>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</si>
  <si>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</si>
  <si>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</si>
  <si>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</si>
  <si>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</si>
  <si>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</si>
  <si>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</si>
  <si>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</si>
  <si>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</si>
  <si>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</si>
  <si>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</si>
  <si>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</si>
  <si>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</si>
  <si>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</si>
  <si>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</si>
  <si>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</si>
  <si>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</si>
  <si>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</si>
  <si>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</si>
  <si>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</si>
  <si>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</si>
  <si>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</si>
  <si>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</si>
  <si>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</si>
  <si>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</si>
  <si>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</si>
  <si>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</si>
  <si>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</si>
  <si>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</si>
  <si>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</si>
  <si>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</si>
  <si>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</si>
  <si>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</si>
  <si>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</si>
  <si>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</si>
  <si>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</si>
  <si>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</si>
  <si>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</si>
  <si>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</si>
  <si>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</si>
  <si>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</si>
  <si>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</si>
  <si>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</si>
  <si>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</si>
  <si>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</si>
  <si>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</si>
  <si>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</si>
  <si>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</si>
  <si>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</si>
  <si>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</si>
  <si>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</si>
  <si>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</si>
  <si>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</si>
  <si>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</si>
  <si>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</si>
  <si>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</si>
  <si>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</si>
  <si>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</si>
  <si>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</si>
  <si>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</si>
  <si>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</si>
  <si>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</si>
  <si>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</si>
  <si>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</si>
  <si>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</si>
  <si>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</si>
  <si>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</si>
  <si>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</si>
  <si>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</si>
  <si>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</si>
  <si>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</si>
  <si>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</si>
  <si>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</si>
  <si>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</si>
  <si>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</si>
  <si>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</si>
  <si>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</si>
  <si>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</si>
  <si>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</si>
  <si>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</si>
  <si>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</si>
  <si>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</si>
  <si>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</si>
  <si>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</si>
  <si>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</si>
  <si>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</si>
  <si>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</si>
  <si>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</si>
  <si>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</si>
  <si>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</si>
  <si>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</si>
  <si>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</si>
  <si>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</si>
  <si>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</si>
  <si>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</si>
  <si>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</si>
  <si>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</si>
  <si>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</si>
  <si>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</si>
  <si>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</si>
  <si>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</si>
  <si>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</si>
  <si>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</si>
  <si>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</si>
  <si>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</si>
  <si>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</si>
  <si>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</si>
  <si>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</si>
  <si>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</si>
  <si>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</si>
  <si>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</si>
  <si>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</si>
  <si>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</si>
  <si>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</si>
  <si>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</si>
  <si>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</si>
  <si>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</si>
  <si>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</si>
  <si>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</si>
  <si>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</si>
  <si>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</si>
  <si>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</si>
  <si>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</si>
  <si>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</si>
  <si>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</si>
  <si>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</si>
  <si>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</si>
  <si>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</si>
  <si>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</si>
  <si>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</si>
  <si>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</si>
  <si>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</si>
  <si>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</si>
  <si>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</si>
  <si>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</si>
  <si>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</si>
  <si>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</si>
  <si>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</si>
  <si>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</si>
  <si>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</si>
  <si>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</si>
  <si>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</si>
  <si>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</si>
  <si>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</si>
  <si>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</si>
  <si>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</si>
  <si>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</si>
  <si>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</si>
  <si>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</si>
  <si>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</si>
  <si>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</si>
  <si>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</si>
  <si>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</si>
  <si>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</si>
  <si>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</si>
  <si>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</si>
  <si>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</si>
  <si>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</si>
  <si>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</si>
  <si>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</si>
  <si>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</si>
  <si>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</si>
  <si>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</si>
  <si>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</si>
  <si>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</si>
  <si>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</si>
  <si>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</si>
  <si>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</si>
  <si>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</si>
  <si>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</si>
  <si>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</si>
  <si>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</si>
  <si>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</si>
  <si>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</si>
  <si>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</si>
  <si>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</si>
  <si>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</si>
  <si>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</si>
  <si>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</si>
  <si>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</si>
  <si>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</si>
  <si>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</si>
  <si>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</si>
  <si>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</si>
  <si>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</si>
  <si>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</si>
  <si>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</si>
  <si>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</si>
  <si>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</si>
  <si>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</si>
  <si>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</si>
  <si>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</si>
  <si>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</si>
  <si>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</si>
  <si>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</si>
  <si>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</si>
  <si>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</si>
  <si>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</si>
  <si>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</si>
  <si>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</si>
  <si>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</si>
  <si>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</si>
  <si>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</si>
  <si>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</si>
  <si>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</si>
  <si>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</si>
  <si>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</si>
  <si>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</si>
  <si>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</si>
  <si>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</si>
  <si>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</si>
  <si>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</si>
  <si>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</si>
  <si>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</si>
  <si>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</si>
  <si>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</si>
  <si>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</si>
  <si>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</si>
  <si>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</si>
  <si>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</si>
  <si>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</si>
  <si>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</si>
  <si>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</si>
  <si>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</si>
  <si>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</si>
  <si>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</si>
  <si>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</si>
  <si>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</si>
  <si>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</si>
  <si>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</si>
  <si>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</si>
  <si>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</si>
  <si>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</si>
  <si>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</si>
  <si>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</si>
  <si>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</si>
  <si>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</si>
  <si>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</si>
  <si>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</si>
  <si>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</si>
  <si>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</si>
  <si>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</si>
  <si>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</si>
  <si>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</si>
  <si>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</si>
  <si>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</si>
  <si>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</si>
  <si>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</si>
  <si>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</si>
  <si>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</si>
  <si>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</si>
  <si>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</si>
  <si>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</si>
  <si>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</si>
  <si>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</si>
  <si>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</si>
  <si>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</si>
  <si>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</si>
  <si>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</si>
  <si>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</si>
  <si>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</si>
  <si>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</si>
  <si>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</si>
  <si>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</si>
  <si>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</si>
  <si>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</si>
  <si>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</si>
  <si>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</si>
  <si>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</si>
  <si>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</si>
  <si>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</si>
  <si>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</si>
  <si>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</si>
  <si>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</si>
  <si>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</si>
  <si>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</si>
  <si>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</si>
  <si>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</si>
  <si>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</si>
  <si>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</si>
  <si>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</si>
  <si>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</si>
  <si>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</si>
  <si>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</si>
  <si>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</si>
  <si>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</si>
  <si>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</si>
  <si>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</si>
  <si>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</si>
  <si>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</si>
  <si>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</si>
  <si>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</si>
  <si>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</si>
  <si>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</si>
  <si>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</si>
  <si>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</si>
  <si>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</si>
  <si>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</si>
  <si>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</si>
  <si>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</si>
  <si>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</si>
  <si>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</si>
  <si>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</si>
  <si>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</si>
  <si>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</si>
  <si>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</si>
  <si>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</si>
  <si>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</si>
  <si>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</si>
  <si>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</si>
  <si>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</si>
  <si>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</si>
  <si>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</si>
  <si>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</si>
  <si>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</si>
  <si>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</si>
  <si>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</si>
  <si>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</si>
  <si>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</si>
  <si>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</si>
  <si>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</si>
  <si>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</si>
  <si>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</si>
  <si>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</si>
  <si>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</si>
  <si>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</si>
  <si>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</si>
  <si>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</si>
  <si>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</si>
  <si>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</si>
  <si>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</si>
  <si>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</si>
  <si>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</si>
  <si>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</si>
  <si>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</si>
  <si>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</si>
  <si>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</si>
  <si>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</si>
  <si>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</si>
  <si>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</si>
  <si>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</si>
  <si>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</si>
  <si>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</si>
  <si>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</si>
  <si>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</si>
  <si>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</si>
  <si>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</si>
  <si>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</si>
  <si>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</si>
  <si>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</si>
  <si>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</si>
  <si>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</si>
  <si>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</si>
  <si>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</si>
  <si>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</si>
  <si>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</si>
  <si>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</si>
  <si>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</si>
  <si>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</si>
  <si>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</si>
  <si>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</si>
  <si>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</si>
  <si>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</si>
  <si>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</si>
  <si>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</si>
  <si>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</si>
  <si>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</si>
  <si>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</si>
  <si>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</si>
  <si>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</si>
  <si>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</si>
  <si>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</si>
  <si>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</si>
  <si>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</si>
  <si>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</si>
  <si>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</si>
  <si>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</si>
  <si>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</si>
  <si>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</si>
  <si>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</si>
  <si>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</si>
  <si>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</si>
  <si>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</si>
  <si>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</si>
  <si>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</si>
  <si>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</si>
  <si>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</si>
  <si>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</si>
  <si>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</si>
  <si>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</si>
  <si>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</si>
  <si>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</si>
  <si>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</si>
  <si>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</si>
  <si>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</si>
  <si>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</si>
  <si>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</si>
  <si>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</si>
  <si>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</si>
  <si>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</si>
  <si>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</si>
  <si>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</si>
  <si>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</si>
  <si>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</si>
  <si>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</si>
  <si>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</si>
  <si>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</si>
  <si>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</si>
  <si>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</si>
  <si>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</si>
  <si>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</si>
  <si>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</si>
  <si>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</si>
  <si>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</si>
  <si>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</si>
  <si>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</si>
  <si>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</si>
  <si>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</si>
  <si>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</si>
  <si>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</si>
  <si>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</si>
  <si>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</si>
  <si>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</si>
  <si>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</si>
  <si>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</si>
  <si>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</si>
  <si>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</si>
  <si>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</si>
  <si>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</si>
  <si>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</si>
  <si>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</si>
  <si>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</si>
  <si>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</si>
  <si>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</si>
  <si>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</si>
  <si>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</si>
  <si>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</si>
  <si>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</si>
  <si>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</si>
  <si>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</si>
  <si>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</si>
  <si>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</si>
  <si>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</si>
  <si>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</si>
  <si>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</si>
  <si>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</si>
  <si>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</si>
  <si>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</si>
  <si>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</si>
  <si>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</si>
  <si>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</si>
  <si>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</si>
  <si>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</si>
  <si>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</si>
  <si>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</si>
  <si>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</si>
  <si>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</si>
  <si>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</si>
  <si>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</si>
  <si>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</si>
  <si>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</si>
  <si>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</si>
  <si>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</si>
  <si>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</si>
  <si>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</si>
  <si>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</si>
  <si>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</si>
  <si>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</si>
  <si>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</si>
  <si>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</si>
  <si>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</si>
  <si>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</si>
  <si>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</si>
  <si>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</si>
  <si>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</si>
  <si>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</si>
  <si>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</si>
  <si>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</si>
  <si>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</si>
  <si>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</si>
  <si>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</si>
  <si>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</si>
  <si>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</si>
  <si>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</si>
  <si>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</si>
  <si>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</si>
  <si>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</si>
  <si>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</si>
  <si>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</si>
  <si>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</si>
  <si>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</si>
  <si>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</si>
  <si>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</si>
  <si>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</si>
  <si>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</si>
  <si>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</si>
  <si>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</si>
  <si>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</si>
  <si>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</si>
  <si>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</si>
  <si>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</si>
  <si>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</si>
  <si>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</si>
  <si>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</si>
  <si>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</si>
  <si>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</si>
  <si>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</si>
  <si>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</si>
  <si>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</si>
  <si>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</si>
  <si>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</si>
  <si>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</si>
  <si>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</si>
  <si>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</si>
  <si>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</si>
  <si>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</si>
  <si>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</si>
  <si>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</si>
  <si>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</si>
  <si>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</si>
  <si>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</si>
  <si>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</si>
  <si>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</si>
  <si>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</si>
  <si>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</si>
  <si>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</si>
  <si>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</si>
  <si>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</si>
  <si>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</si>
  <si>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</si>
  <si>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</si>
  <si>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</si>
  <si>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</si>
  <si>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</si>
  <si>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</si>
  <si>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</si>
  <si>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</si>
  <si>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</si>
  <si>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</si>
  <si>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</si>
  <si>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</si>
  <si>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</si>
  <si>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</si>
  <si>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</si>
  <si>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</si>
  <si>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</si>
  <si>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</si>
  <si>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</si>
  <si>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</si>
  <si>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</si>
  <si>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</si>
  <si>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</si>
  <si>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</si>
  <si>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</si>
  <si>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</si>
  <si>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</si>
  <si>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</si>
  <si>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</si>
  <si>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</si>
  <si>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</si>
  <si>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</si>
  <si>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</si>
  <si>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</si>
  <si>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</si>
  <si>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</si>
  <si>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</si>
  <si>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</si>
  <si>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</si>
  <si>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</si>
  <si>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</si>
  <si>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</si>
  <si>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</si>
  <si>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</si>
  <si>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</si>
  <si>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</si>
  <si>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</si>
  <si>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</si>
  <si>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</si>
  <si>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</si>
  <si>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</si>
  <si>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</si>
  <si>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</si>
  <si>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</si>
  <si>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</si>
  <si>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</si>
  <si>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</si>
  <si>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</si>
  <si>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</si>
  <si>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</si>
  <si>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</si>
  <si>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</si>
  <si>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</si>
  <si>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</si>
  <si>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</si>
  <si>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</si>
  <si>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</si>
  <si>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</si>
  <si>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</si>
  <si>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</si>
  <si>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</si>
  <si>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</si>
  <si>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</si>
  <si>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</si>
  <si>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</si>
  <si>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</si>
  <si>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</si>
  <si>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</si>
  <si>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</si>
  <si>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</si>
  <si>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</si>
  <si>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</si>
  <si>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</si>
  <si>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</si>
  <si>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</si>
  <si>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</si>
  <si>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</si>
  <si>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</si>
  <si>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</si>
  <si>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</si>
  <si>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</si>
  <si>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</si>
  <si>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</si>
  <si>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</si>
  <si>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</si>
  <si>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</si>
  <si>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</si>
  <si>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</si>
  <si>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</si>
  <si>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</si>
  <si>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</si>
  <si>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</si>
  <si>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</si>
  <si>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</si>
  <si>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</si>
  <si>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</si>
  <si>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</si>
  <si>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</si>
  <si>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</si>
  <si>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</si>
  <si>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</si>
  <si>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</si>
  <si>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</si>
  <si>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</si>
  <si>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</si>
  <si>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</si>
  <si>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</si>
  <si>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</si>
  <si>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</si>
  <si>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</si>
  <si>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</si>
  <si>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</si>
  <si>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</si>
  <si>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</si>
  <si>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</si>
  <si>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</si>
  <si>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</si>
  <si>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</si>
  <si>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</si>
  <si>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</si>
  <si>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</si>
  <si>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</si>
  <si>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</si>
  <si>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</si>
  <si>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</si>
  <si>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</si>
  <si>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</si>
  <si>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</si>
  <si>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</si>
  <si>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</si>
  <si>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</si>
  <si>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</si>
  <si>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</si>
  <si>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</si>
  <si>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</si>
  <si>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</si>
  <si>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</si>
  <si>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</si>
  <si>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</si>
  <si>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</si>
  <si>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</si>
  <si>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</si>
  <si>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</si>
  <si>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</si>
  <si>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</si>
  <si>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</si>
  <si>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</si>
  <si>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</si>
  <si>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</si>
  <si>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</si>
  <si>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</si>
  <si>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</si>
  <si>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</si>
  <si>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</si>
  <si>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</si>
  <si>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</si>
  <si>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</si>
  <si>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</si>
  <si>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</si>
  <si>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</si>
  <si>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</si>
  <si>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</si>
  <si>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</si>
  <si>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</si>
  <si>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</si>
  <si>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</si>
  <si>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</si>
  <si>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</si>
  <si>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</si>
  <si>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</si>
  <si>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</si>
  <si>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</si>
  <si>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</si>
  <si>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</si>
  <si>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</si>
  <si>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</si>
  <si>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</si>
  <si>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</si>
  <si>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</si>
  <si>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</si>
  <si>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</si>
  <si>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</si>
  <si>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</si>
  <si>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</si>
  <si>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</si>
  <si>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</si>
  <si>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</si>
  <si>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</si>
  <si>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</si>
  <si>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</si>
  <si>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</si>
  <si>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</si>
  <si>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</si>
  <si>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</si>
  <si>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</si>
  <si>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</si>
  <si>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</si>
  <si>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</si>
  <si>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</si>
  <si>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</si>
  <si>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</si>
  <si>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</si>
  <si>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</si>
  <si>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</si>
  <si>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</si>
  <si>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</si>
  <si>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</si>
  <si>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</si>
  <si>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</si>
  <si>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</si>
  <si>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</si>
  <si>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</si>
  <si>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</si>
  <si>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</si>
  <si>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</si>
  <si>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</si>
  <si>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</si>
  <si>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</si>
  <si>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</si>
  <si>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</si>
  <si>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</si>
  <si>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</si>
  <si>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</si>
  <si>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</si>
  <si>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</si>
  <si>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</si>
  <si>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</si>
  <si>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</si>
  <si>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</si>
  <si>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</si>
  <si>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</si>
  <si>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</si>
  <si>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</si>
  <si>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</si>
  <si>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</si>
  <si>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</si>
  <si>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</si>
  <si>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</si>
  <si>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</si>
  <si>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</si>
  <si>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</si>
  <si>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</si>
  <si>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</si>
  <si>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</si>
  <si>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</si>
  <si>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</si>
  <si>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</si>
  <si>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</si>
  <si>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</si>
  <si>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</si>
  <si>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</si>
  <si>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</si>
  <si>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</si>
  <si>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</si>
  <si>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</si>
  <si>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</si>
  <si>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</si>
  <si>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</si>
  <si>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</si>
  <si>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</si>
  <si>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</si>
  <si>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</si>
  <si>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</si>
  <si>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</si>
  <si>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</si>
  <si>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</si>
  <si>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</si>
  <si>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</si>
  <si>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</si>
  <si>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</si>
  <si>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</si>
  <si>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</si>
  <si>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</si>
  <si>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</si>
  <si>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</si>
  <si>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</si>
  <si>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</si>
  <si>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</si>
  <si>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</si>
  <si>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</si>
  <si>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</si>
  <si>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</si>
  <si>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</si>
  <si>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</si>
  <si>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</si>
  <si>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</si>
  <si>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</si>
  <si>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</si>
  <si>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</si>
  <si>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</si>
  <si>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</si>
  <si>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</si>
  <si>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</si>
  <si>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</si>
  <si>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</si>
  <si>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</si>
  <si>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</si>
  <si>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</si>
  <si>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</si>
  <si>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</si>
  <si>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</si>
  <si>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</si>
  <si>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</si>
  <si>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</si>
  <si>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</si>
  <si>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</si>
  <si>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</si>
  <si>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</si>
  <si>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</si>
  <si>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</si>
  <si>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</si>
  <si>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</si>
  <si>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</si>
  <si>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</si>
  <si>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</si>
  <si>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</si>
  <si>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</si>
  <si>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</si>
  <si>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</si>
  <si>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</si>
  <si>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</si>
  <si>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</si>
  <si>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</si>
  <si>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</si>
  <si>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</si>
  <si>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</si>
  <si>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</si>
  <si>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</si>
  <si>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</si>
  <si>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</si>
  <si>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</si>
  <si>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</si>
  <si>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</si>
  <si>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</si>
  <si>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</si>
  <si>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</si>
  <si>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</si>
  <si>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</si>
  <si>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</si>
  <si>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</si>
  <si>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</si>
  <si>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</si>
  <si>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</si>
  <si>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</si>
  <si>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</si>
  <si>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</si>
  <si>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</si>
  <si>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</si>
  <si>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</si>
  <si>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</si>
  <si>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</si>
  <si>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</si>
  <si>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</si>
  <si>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</si>
  <si>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</si>
  <si>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</si>
  <si>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</si>
  <si>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</si>
  <si>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</si>
  <si>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</si>
  <si>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</si>
  <si>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</si>
  <si>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</si>
  <si>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</si>
  <si>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</si>
  <si>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</si>
  <si>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</si>
  <si>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</si>
  <si>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</si>
  <si>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</si>
  <si>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</si>
  <si>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</si>
  <si>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</si>
  <si>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</si>
  <si>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</si>
  <si>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</si>
  <si>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</si>
  <si>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</si>
  <si>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</si>
  <si>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</si>
  <si>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</si>
  <si>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</si>
  <si>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</si>
  <si>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</si>
  <si>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</si>
  <si>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</si>
  <si>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</si>
  <si>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</si>
  <si>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</si>
  <si>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</si>
  <si>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</si>
  <si>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</si>
  <si>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</si>
  <si>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</si>
  <si>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</si>
  <si>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</si>
  <si>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</si>
  <si>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</si>
  <si>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</si>
  <si>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</si>
  <si>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</si>
  <si>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</si>
  <si>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</si>
  <si>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</si>
  <si>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</si>
  <si>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</si>
  <si>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</si>
  <si>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</si>
  <si>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</si>
  <si>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</si>
  <si>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</si>
  <si>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</si>
  <si>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</si>
  <si>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</si>
  <si>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</si>
  <si>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</si>
  <si>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</si>
  <si>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</si>
  <si>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</si>
  <si>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</si>
  <si>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</si>
  <si>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</si>
  <si>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</si>
  <si>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</si>
  <si>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</si>
  <si>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</si>
  <si>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</si>
  <si>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</si>
  <si>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</si>
  <si>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</si>
  <si>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</si>
  <si>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</si>
  <si>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</si>
  <si>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</si>
  <si>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</si>
  <si>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</si>
  <si>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</si>
  <si>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</si>
  <si>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</si>
  <si>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</si>
  <si>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</si>
  <si>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</si>
  <si>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</si>
  <si>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</si>
  <si>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</si>
  <si>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</si>
  <si>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</si>
  <si>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</si>
  <si>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</si>
  <si>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</si>
  <si>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</si>
  <si>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</si>
  <si>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</si>
  <si>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</si>
  <si>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</si>
  <si>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</si>
  <si>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</si>
  <si>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</si>
  <si>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</si>
  <si>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</si>
  <si>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</si>
  <si>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</si>
  <si>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</si>
  <si>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</si>
  <si>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</si>
  <si>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</si>
  <si>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</si>
  <si>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</si>
  <si>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</si>
  <si>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</si>
  <si>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</si>
  <si>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</si>
  <si>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</si>
  <si>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</si>
  <si>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</si>
  <si>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</si>
  <si>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</si>
  <si>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</si>
  <si>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</si>
  <si>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</si>
  <si>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</si>
  <si>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</si>
  <si>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</si>
  <si>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</si>
  <si>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</si>
  <si>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</si>
  <si>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</si>
  <si>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</si>
  <si>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</si>
  <si>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</si>
  <si>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</si>
  <si>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</si>
  <si>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</si>
  <si>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</si>
  <si>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</si>
  <si>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</si>
  <si>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</si>
  <si>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</si>
  <si>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</si>
  <si>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</si>
  <si>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</si>
  <si>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</si>
  <si>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</si>
  <si>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</si>
  <si>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</si>
  <si>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</si>
  <si>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</si>
  <si>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</si>
  <si>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</si>
  <si>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</si>
  <si>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</si>
  <si>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</si>
  <si>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</si>
  <si>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</si>
  <si>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</si>
  <si>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</si>
  <si>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</si>
  <si>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</si>
  <si>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</si>
  <si>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</si>
  <si>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</si>
  <si>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</si>
  <si>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</si>
  <si>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</si>
  <si>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</si>
  <si>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</si>
  <si>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</si>
  <si>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</si>
  <si>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</si>
  <si>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</si>
  <si>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</si>
  <si>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</si>
  <si>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</si>
  <si>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</si>
  <si>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</si>
  <si>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</si>
  <si>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</si>
  <si>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</si>
  <si>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</si>
  <si>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</si>
  <si>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</si>
  <si>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</si>
  <si>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</si>
  <si>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</si>
  <si>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</si>
  <si>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</si>
  <si>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</si>
  <si>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</si>
  <si>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</si>
  <si>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</si>
  <si>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</si>
  <si>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</si>
  <si>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</si>
  <si>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</si>
  <si>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</si>
  <si>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</si>
  <si>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</si>
  <si>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</si>
  <si>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</si>
  <si>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</si>
  <si>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</si>
  <si>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</si>
  <si>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</si>
  <si>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</si>
  <si>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</si>
  <si>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</si>
  <si>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</si>
  <si>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</si>
  <si>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</si>
  <si>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</si>
  <si>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</si>
  <si>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</si>
  <si>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</si>
  <si>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</si>
  <si>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</si>
  <si>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</si>
  <si>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</si>
  <si>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</si>
  <si>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</si>
  <si>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</si>
  <si>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</si>
  <si>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</si>
  <si>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</si>
  <si>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</si>
  <si>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</si>
  <si>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</si>
  <si>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</si>
  <si>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</si>
  <si>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</si>
  <si>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</si>
  <si>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</si>
  <si>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</si>
  <si>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</si>
  <si>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</si>
  <si>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</si>
  <si>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</si>
  <si>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</si>
  <si>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</si>
  <si>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</si>
  <si>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</si>
  <si>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</si>
  <si>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</si>
  <si>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</si>
  <si>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</si>
  <si>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</si>
  <si>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</si>
  <si>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</si>
  <si>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</si>
  <si>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</si>
  <si>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</si>
  <si>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</si>
  <si>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</si>
  <si>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</si>
  <si>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</si>
  <si>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</si>
  <si>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</si>
  <si>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</si>
  <si>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</si>
  <si>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</si>
  <si>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</si>
  <si>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</si>
  <si>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</si>
  <si>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</si>
  <si>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</si>
  <si>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</si>
  <si>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</si>
  <si>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</si>
  <si>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</si>
  <si>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</si>
  <si>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</si>
  <si>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</si>
  <si>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</si>
  <si>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</si>
  <si>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</si>
  <si>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</si>
  <si>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</si>
  <si>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</si>
  <si>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</si>
  <si>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</si>
  <si>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</si>
  <si>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</si>
  <si>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</si>
  <si>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</si>
  <si>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</si>
  <si>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</si>
  <si>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</si>
  <si>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</si>
  <si>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</si>
  <si>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</si>
  <si>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</si>
  <si>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</si>
  <si>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</si>
  <si>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</si>
  <si>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</si>
  <si>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</si>
  <si>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</si>
  <si>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</si>
  <si>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</si>
  <si>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</si>
  <si>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</si>
  <si>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</si>
  <si>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</si>
  <si>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</si>
  <si>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</si>
  <si>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</si>
  <si>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</si>
  <si>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</si>
  <si>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</si>
  <si>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</si>
  <si>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</si>
  <si>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</si>
  <si>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</si>
  <si>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</si>
  <si>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</si>
  <si>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</si>
  <si>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</si>
  <si>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</si>
  <si>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</si>
  <si>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</si>
  <si>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</si>
  <si>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</si>
  <si>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</si>
  <si>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</si>
  <si>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</si>
  <si>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</si>
  <si>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</si>
  <si>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</si>
  <si>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</si>
  <si>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</si>
  <si>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</si>
  <si>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</si>
  <si>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</si>
  <si>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</si>
  <si>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</si>
  <si>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</si>
  <si>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</si>
  <si>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</si>
  <si>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</si>
  <si>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</si>
  <si>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</si>
  <si>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</si>
  <si>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</si>
  <si>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</si>
  <si>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</si>
  <si>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</si>
  <si>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</si>
  <si>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</si>
  <si>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</si>
  <si>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</si>
  <si>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</si>
  <si>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</si>
  <si>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</si>
  <si>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</si>
  <si>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</si>
  <si>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</si>
  <si>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</si>
  <si>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</si>
  <si>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</si>
  <si>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</si>
  <si>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</si>
  <si>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</si>
  <si>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</si>
  <si>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</si>
  <si>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</si>
  <si>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</si>
  <si>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</si>
  <si>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</si>
  <si>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</si>
  <si>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</si>
  <si>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</si>
  <si>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</si>
  <si>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</si>
  <si>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</si>
  <si>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</si>
  <si>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</si>
  <si>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</si>
  <si>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</si>
  <si>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</si>
  <si>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</si>
  <si>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</si>
  <si>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</si>
  <si>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</si>
  <si>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</si>
  <si>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</si>
  <si>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</si>
  <si>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</si>
  <si>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</si>
  <si>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</si>
  <si>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</si>
  <si>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</si>
  <si>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</si>
  <si>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</si>
  <si>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</si>
  <si>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</si>
  <si>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</si>
  <si>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</si>
  <si>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</si>
  <si>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</si>
  <si>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</si>
  <si>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</si>
  <si>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</si>
  <si>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</si>
  <si>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</si>
  <si>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</si>
  <si>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</si>
  <si>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</si>
  <si>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</si>
  <si>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</si>
  <si>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</si>
  <si>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</si>
  <si>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</si>
  <si>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</si>
  <si>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</si>
  <si>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</si>
  <si>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</si>
  <si>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</si>
  <si>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</si>
  <si>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</si>
  <si>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</si>
  <si>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</si>
  <si>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</si>
  <si>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</si>
  <si>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</si>
  <si>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</si>
  <si>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</si>
  <si>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</si>
  <si>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</si>
  <si>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</si>
  <si>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</si>
  <si>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</si>
  <si>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</si>
  <si>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</si>
  <si>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</si>
  <si>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</si>
  <si>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</si>
  <si>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</si>
  <si>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</si>
  <si>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</si>
  <si>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</si>
  <si>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</si>
  <si>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</si>
  <si>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</si>
  <si>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</si>
  <si>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</si>
  <si>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</si>
  <si>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</si>
  <si>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</si>
  <si>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</si>
  <si>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</si>
  <si>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</si>
  <si>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</si>
  <si>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</si>
  <si>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</si>
  <si>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</si>
  <si>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</si>
  <si>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</si>
  <si>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</si>
  <si>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</si>
  <si>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</si>
  <si>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</si>
  <si>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</si>
  <si>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</si>
  <si>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</si>
  <si>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</si>
  <si>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</si>
  <si>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</si>
  <si>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</si>
  <si>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</si>
  <si>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</si>
  <si>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</si>
  <si>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</si>
  <si>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</si>
  <si>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</si>
  <si>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</si>
  <si>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</si>
  <si>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</si>
  <si>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</si>
  <si>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</si>
  <si>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</si>
  <si>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</si>
  <si>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</si>
  <si>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</si>
  <si>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</si>
  <si>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</si>
  <si>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</si>
  <si>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</si>
  <si>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</si>
  <si>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</si>
  <si>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</si>
  <si>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</si>
  <si>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</si>
  <si>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</si>
  <si>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</si>
  <si>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</si>
  <si>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</si>
  <si>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</si>
  <si>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</si>
  <si>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</si>
  <si>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</si>
  <si>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</si>
  <si>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</si>
  <si>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</si>
  <si>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</si>
  <si>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</si>
  <si>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</si>
  <si>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</si>
  <si>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</si>
  <si>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</si>
  <si>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</si>
  <si>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</si>
  <si>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</si>
  <si>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</si>
  <si>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</si>
  <si>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</si>
  <si>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</si>
  <si>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</si>
  <si>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</si>
  <si>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</si>
  <si>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</si>
  <si>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</si>
  <si>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</si>
  <si>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</si>
  <si>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</si>
  <si>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</si>
  <si>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</si>
  <si>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</si>
  <si>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</si>
  <si>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</si>
  <si>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</si>
  <si>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</si>
  <si>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</si>
  <si>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</si>
  <si>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</si>
  <si>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</si>
  <si>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</si>
  <si>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</si>
  <si>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</si>
  <si>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</si>
  <si>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</si>
  <si>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</si>
  <si>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</si>
  <si>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</si>
  <si>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</si>
  <si>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</si>
  <si>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</si>
  <si>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</si>
  <si>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</si>
  <si>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</si>
  <si>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</si>
  <si>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</si>
  <si>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</si>
  <si>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</si>
  <si>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</si>
  <si>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</si>
  <si>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</si>
  <si>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</si>
  <si>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</si>
  <si>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</si>
  <si>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</si>
  <si>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</si>
  <si>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</si>
  <si>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</si>
  <si>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</si>
  <si>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</si>
  <si>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</si>
  <si>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</si>
  <si>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</si>
  <si>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</si>
  <si>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</si>
  <si>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</si>
  <si>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</si>
  <si>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</si>
  <si>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</si>
  <si>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</si>
  <si>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</si>
  <si>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</si>
  <si>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</si>
  <si>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</si>
  <si>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</si>
  <si>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</si>
  <si>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</si>
  <si>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</si>
  <si>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</si>
  <si>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</si>
  <si>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</si>
  <si>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</si>
  <si>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</si>
  <si>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</si>
  <si>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</si>
  <si>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</si>
  <si>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</si>
  <si>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</si>
  <si>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</si>
  <si>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</si>
  <si>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</si>
  <si>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</si>
  <si>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</si>
  <si>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</si>
  <si>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</si>
  <si>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</si>
  <si>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</si>
  <si>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</si>
  <si>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</si>
  <si>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</si>
  <si>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</si>
  <si>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</si>
  <si>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</si>
  <si>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</si>
  <si>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</si>
  <si>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</si>
  <si>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</si>
  <si>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</si>
  <si>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</si>
  <si>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</si>
  <si>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</si>
  <si>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</si>
  <si>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</si>
  <si>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</si>
  <si>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</si>
  <si>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</si>
  <si>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</si>
  <si>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</si>
  <si>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</si>
  <si>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</si>
  <si>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</si>
  <si>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</si>
  <si>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</si>
  <si>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</si>
  <si>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</si>
  <si>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</si>
  <si>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</si>
  <si>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</si>
  <si>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</si>
  <si>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</si>
  <si>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</si>
  <si>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</si>
  <si>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</si>
  <si>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</si>
  <si>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</si>
  <si>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</si>
  <si>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</si>
  <si>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</si>
  <si>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</si>
  <si>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</si>
  <si>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</si>
  <si>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</si>
  <si>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</si>
  <si>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</si>
  <si>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</si>
  <si>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</si>
  <si>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</si>
  <si>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</si>
  <si>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</si>
  <si>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</si>
  <si>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</si>
  <si>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</si>
  <si>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</si>
  <si>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</si>
  <si>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</si>
  <si>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</si>
  <si>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</si>
  <si>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</si>
  <si>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</si>
  <si>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</si>
  <si>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</si>
  <si>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</si>
  <si>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</si>
  <si>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</si>
  <si>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</si>
  <si>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</si>
  <si>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</si>
  <si>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</si>
  <si>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</si>
  <si>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</si>
  <si>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</si>
  <si>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</si>
  <si>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</si>
  <si>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</si>
  <si>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</si>
  <si>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</si>
  <si>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</si>
  <si>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</si>
  <si>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</si>
  <si>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</si>
  <si>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</si>
  <si>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</si>
  <si>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</si>
  <si>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</si>
  <si>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</si>
  <si>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</si>
  <si>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</si>
  <si>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</si>
  <si>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</si>
  <si>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</si>
  <si>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</si>
  <si>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</si>
  <si>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</si>
  <si>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</si>
  <si>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</si>
  <si>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</si>
  <si>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</si>
  <si>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</si>
  <si>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</si>
  <si>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</si>
  <si>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</si>
  <si>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</si>
  <si>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</si>
  <si>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</si>
  <si>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</si>
  <si>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</si>
  <si>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</si>
  <si>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</si>
  <si>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</si>
  <si>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</si>
  <si>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</si>
  <si>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</si>
  <si>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</si>
  <si>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</si>
  <si>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</si>
  <si>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</si>
  <si>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</si>
  <si>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</si>
  <si>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</si>
  <si>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</si>
  <si>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</si>
  <si>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</si>
  <si>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</si>
  <si>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</si>
  <si>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</si>
  <si>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</si>
  <si>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</si>
  <si>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</si>
  <si>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</si>
  <si>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</si>
  <si>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</si>
  <si>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</si>
  <si>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</si>
  <si>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</si>
  <si>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</si>
  <si>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</si>
  <si>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</si>
  <si>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</si>
  <si>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</si>
  <si>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</si>
  <si>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</si>
  <si>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</si>
  <si>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</si>
  <si>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</si>
  <si>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</si>
  <si>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</si>
  <si>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</si>
  <si>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</si>
  <si>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</si>
  <si>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</si>
  <si>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</si>
  <si>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</si>
  <si>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</si>
  <si>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</si>
  <si>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</si>
  <si>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</si>
  <si>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</si>
  <si>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</si>
  <si>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</si>
  <si>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</si>
  <si>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</si>
  <si>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</si>
  <si>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</si>
  <si>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</si>
  <si>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</si>
  <si>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</si>
  <si>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</si>
  <si>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</si>
  <si>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</si>
  <si>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</si>
  <si>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</si>
  <si>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</si>
  <si>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</si>
  <si>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</si>
  <si>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</si>
  <si>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</si>
  <si>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</si>
  <si>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</si>
  <si>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</si>
  <si>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</si>
  <si>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</si>
  <si>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</si>
  <si>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</si>
  <si>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</si>
  <si>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</si>
  <si>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</si>
  <si>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</si>
  <si>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</si>
  <si>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</si>
  <si>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</si>
  <si>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</si>
  <si>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</si>
  <si>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</si>
  <si>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</si>
  <si>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</si>
  <si>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</si>
  <si>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</si>
  <si>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</si>
  <si>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</si>
  <si>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</si>
  <si>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</si>
  <si>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</si>
  <si>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</si>
  <si>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</si>
  <si>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</si>
  <si>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</si>
  <si>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</si>
  <si>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</si>
  <si>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</si>
  <si>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</si>
  <si>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</si>
  <si>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</si>
  <si>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</si>
  <si>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</si>
  <si>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</si>
  <si>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</si>
  <si>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</si>
  <si>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</si>
  <si>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</si>
  <si>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</si>
  <si>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</si>
  <si>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</si>
  <si>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</si>
  <si>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</si>
  <si>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</si>
  <si>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</si>
  <si>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</si>
  <si>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</si>
  <si>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</si>
  <si>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</si>
  <si>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</si>
  <si>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</si>
  <si>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</si>
  <si>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</si>
  <si>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</si>
  <si>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</si>
  <si>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</si>
  <si>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</si>
  <si>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</si>
  <si>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</si>
  <si>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</si>
  <si>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</si>
  <si>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</si>
  <si>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</si>
  <si>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</si>
  <si>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</si>
  <si>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</si>
  <si>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</si>
  <si>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</si>
  <si>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</si>
  <si>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</si>
  <si>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</si>
  <si>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</si>
  <si>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</si>
  <si>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</si>
  <si>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</si>
  <si>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</si>
  <si>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</si>
  <si>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</si>
  <si>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</si>
  <si>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</si>
  <si>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</si>
  <si>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</si>
  <si>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</si>
  <si>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</si>
  <si>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</si>
  <si>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</si>
  <si>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</si>
  <si>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</si>
  <si>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</si>
  <si>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</si>
  <si>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</si>
  <si>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</si>
  <si>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</si>
  <si>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</si>
  <si>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</si>
  <si>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</si>
  <si>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</si>
  <si>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</si>
  <si>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</si>
  <si>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</si>
  <si>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</si>
  <si>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</si>
  <si>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</si>
  <si>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</si>
  <si>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</si>
  <si>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</si>
  <si>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</si>
  <si>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</si>
  <si>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</si>
  <si>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</si>
  <si>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</si>
  <si>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</si>
  <si>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</si>
  <si>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</si>
  <si>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</si>
  <si>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</si>
  <si>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</si>
  <si>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</si>
  <si>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</si>
  <si>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</si>
  <si>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</si>
  <si>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</si>
  <si>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</si>
  <si>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</si>
  <si>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</si>
  <si>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</si>
  <si>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</si>
  <si>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</si>
  <si>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</si>
  <si>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</si>
  <si>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</si>
  <si>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</si>
  <si>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</si>
  <si>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</si>
  <si>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</si>
  <si>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</si>
  <si>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</si>
  <si>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</si>
  <si>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</si>
  <si>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</si>
  <si>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</si>
  <si>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</si>
  <si>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</si>
  <si>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</si>
  <si>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</si>
  <si>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</si>
  <si>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</si>
  <si>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</si>
  <si>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</si>
  <si>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</si>
  <si>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</si>
  <si>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</si>
  <si>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</si>
  <si>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</si>
  <si>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</si>
  <si>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</si>
  <si>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</si>
  <si>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</si>
  <si>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</si>
  <si>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</si>
  <si>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</si>
  <si>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</si>
  <si>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</si>
  <si>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</si>
  <si>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</si>
  <si>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</si>
  <si>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</si>
  <si>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</si>
  <si>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</si>
  <si>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</si>
  <si>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</si>
  <si>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</si>
  <si>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</si>
  <si>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</si>
  <si>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</si>
  <si>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</si>
  <si>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</si>
  <si>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</si>
  <si>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</si>
  <si>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</si>
  <si>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</si>
  <si>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</si>
  <si>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</si>
  <si>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</si>
  <si>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</si>
  <si>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</si>
  <si>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</si>
  <si>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</si>
  <si>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</si>
  <si>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</si>
  <si>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</si>
  <si>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</si>
  <si>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</si>
  <si>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</si>
  <si>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</si>
  <si>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</si>
  <si>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</si>
  <si>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</si>
  <si>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</si>
  <si>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</si>
  <si>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</si>
  <si>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</si>
  <si>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</si>
  <si>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</si>
  <si>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</si>
  <si>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</si>
  <si>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</si>
  <si>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</si>
  <si>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</si>
  <si>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</si>
  <si>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</si>
  <si>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</si>
  <si>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</si>
  <si>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</si>
  <si>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</si>
  <si>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</si>
  <si>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</si>
  <si>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</si>
  <si>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</si>
  <si>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</si>
  <si>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</si>
  <si>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</si>
  <si>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</si>
  <si>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</si>
  <si>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</si>
  <si>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</si>
  <si>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</si>
  <si>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</si>
  <si>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</si>
  <si>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</si>
  <si>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</si>
  <si>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</si>
  <si>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</si>
  <si>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</si>
  <si>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</si>
  <si>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</si>
  <si>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</si>
  <si>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</si>
  <si>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</si>
  <si>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</si>
  <si>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</si>
  <si>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</si>
  <si>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</si>
  <si>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</si>
  <si>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</si>
  <si>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</si>
  <si>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</si>
  <si>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</si>
  <si>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</si>
  <si>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</si>
  <si>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</si>
  <si>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</si>
  <si>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</si>
  <si>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</si>
  <si>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</si>
  <si>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</si>
  <si>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</si>
  <si>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</si>
  <si>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</si>
  <si>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</si>
  <si>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</si>
  <si>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</si>
  <si>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</si>
  <si>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</si>
  <si>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</si>
  <si>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</si>
  <si>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</si>
  <si>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</si>
  <si>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</si>
  <si>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</si>
  <si>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</si>
  <si>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</si>
  <si>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</si>
  <si>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</si>
  <si>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</si>
  <si>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</si>
  <si>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</si>
  <si>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</si>
  <si>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</si>
  <si>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</si>
  <si>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</si>
  <si>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</si>
  <si>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</si>
  <si>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</si>
  <si>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</si>
  <si>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</si>
  <si>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</si>
  <si>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</si>
  <si>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</si>
  <si>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</si>
  <si>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</si>
  <si>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</si>
  <si>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</si>
  <si>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</si>
  <si>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</si>
  <si>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</si>
  <si>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</si>
  <si>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</si>
  <si>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</si>
  <si>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</si>
  <si>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</si>
  <si>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</si>
  <si>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</si>
  <si>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</si>
  <si>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</si>
  <si>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</si>
  <si>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</si>
  <si>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</si>
  <si>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</si>
  <si>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</si>
  <si>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</si>
  <si>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</si>
  <si>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</si>
  <si>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</si>
  <si>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</si>
  <si>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</si>
  <si>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</si>
  <si>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</si>
  <si>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</si>
  <si>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</si>
  <si>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</si>
  <si>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</si>
  <si>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</si>
  <si>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</si>
  <si>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</si>
  <si>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</si>
  <si>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</si>
  <si>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</si>
  <si>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</si>
  <si>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</si>
  <si>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</si>
  <si>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</si>
  <si>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</si>
  <si>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</si>
  <si>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</si>
  <si>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</si>
  <si>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</si>
  <si>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</si>
  <si>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</si>
  <si>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</si>
  <si>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</si>
  <si>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</si>
  <si>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</si>
  <si>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</si>
  <si>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</si>
  <si>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</si>
  <si>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</si>
  <si>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</si>
  <si>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</si>
  <si>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</si>
  <si>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</si>
  <si>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</si>
  <si>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</si>
  <si>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</si>
  <si>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</si>
  <si>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</si>
  <si>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</si>
  <si>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</si>
  <si>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</si>
  <si>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</si>
  <si>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</si>
  <si>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</si>
  <si>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</si>
  <si>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</si>
  <si>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</si>
  <si>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</si>
  <si>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</si>
  <si>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</si>
  <si>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</si>
  <si>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</si>
  <si>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</si>
  <si>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</si>
  <si>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</si>
  <si>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</si>
  <si>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</si>
  <si>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</si>
  <si>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</si>
  <si>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</si>
  <si>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</si>
  <si>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</si>
  <si>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</si>
  <si>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</si>
  <si>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</si>
  <si>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</si>
  <si>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</si>
  <si>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</si>
  <si>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</si>
  <si>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</si>
  <si>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</si>
  <si>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</si>
  <si>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</si>
  <si>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</si>
  <si>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</si>
  <si>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</si>
  <si>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</si>
  <si>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</si>
  <si>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</si>
  <si>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</si>
  <si>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</si>
  <si>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</si>
  <si>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</si>
  <si>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</si>
  <si>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</si>
  <si>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</si>
  <si>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</si>
  <si>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</si>
  <si>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</si>
  <si>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</si>
  <si>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</si>
  <si>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</si>
  <si>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</si>
  <si>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</si>
  <si>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</si>
  <si>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</si>
  <si>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</si>
  <si>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</si>
  <si>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</si>
  <si>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</si>
  <si>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</si>
  <si>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</si>
  <si>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</si>
  <si>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</si>
  <si>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</si>
  <si>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</si>
  <si>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</si>
  <si>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</si>
  <si>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</si>
  <si>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</si>
  <si>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</si>
  <si>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</si>
  <si>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</si>
  <si>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</si>
  <si>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</si>
  <si>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</si>
  <si>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</si>
  <si>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</si>
  <si>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</si>
  <si>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</si>
  <si>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</si>
  <si>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</si>
  <si>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</si>
  <si>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</si>
  <si>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</si>
  <si>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</si>
  <si>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</si>
  <si>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</si>
  <si>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</si>
  <si>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</si>
  <si>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</si>
  <si>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</si>
  <si>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</si>
  <si>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</si>
  <si>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</si>
  <si>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</si>
  <si>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</si>
  <si>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</si>
  <si>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</si>
  <si>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</si>
  <si>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</si>
  <si>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</si>
  <si>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</si>
  <si>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</si>
  <si>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</si>
  <si>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</si>
  <si>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</si>
  <si>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</si>
  <si>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</si>
  <si>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</si>
  <si>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</si>
  <si>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</si>
  <si>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</si>
  <si>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</si>
  <si>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</si>
  <si>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</si>
  <si>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</si>
  <si>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</si>
  <si>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</si>
  <si>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</si>
  <si>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</si>
  <si>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</si>
  <si>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</si>
  <si>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</si>
  <si>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</si>
  <si>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</si>
  <si>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</si>
  <si>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</si>
  <si>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</si>
  <si>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</si>
  <si>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</si>
  <si>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</si>
  <si>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</si>
  <si>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</si>
  <si>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</si>
  <si>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</si>
  <si>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</si>
  <si>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</si>
  <si>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</si>
  <si>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</si>
  <si>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</si>
  <si>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</si>
  <si>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</si>
  <si>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</si>
  <si>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</si>
  <si>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</si>
  <si>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</si>
  <si>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</si>
  <si>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</si>
  <si>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</si>
  <si>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</si>
  <si>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</si>
  <si>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</si>
  <si>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</si>
  <si>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</si>
  <si>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</si>
  <si>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</si>
  <si>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</si>
  <si>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</si>
  <si>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</si>
  <si>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</si>
  <si>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</si>
  <si>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</si>
  <si>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</si>
  <si>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</si>
  <si>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</si>
  <si>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</si>
  <si>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</si>
  <si>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</si>
  <si>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</si>
  <si>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</si>
  <si>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</si>
  <si>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</si>
  <si>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</si>
  <si>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</si>
  <si>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</si>
  <si>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</si>
  <si>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</si>
  <si>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</si>
  <si>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</si>
  <si>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</si>
  <si>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</si>
  <si>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</si>
  <si>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</si>
  <si>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</si>
  <si>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</si>
  <si>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</si>
  <si>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</si>
  <si>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</si>
  <si>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</si>
  <si>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</si>
  <si>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</si>
  <si>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</si>
  <si>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</si>
  <si>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</si>
  <si>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</si>
  <si>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</si>
  <si>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</si>
  <si>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</si>
  <si>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</si>
  <si>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</si>
  <si>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</si>
  <si>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</si>
  <si>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</si>
  <si>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</si>
  <si>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</si>
  <si>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</si>
  <si>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</si>
  <si>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</si>
  <si>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</si>
  <si>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</si>
  <si>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</si>
  <si>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</si>
  <si>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</si>
  <si>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</si>
  <si>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</si>
  <si>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</si>
  <si>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</si>
  <si>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</si>
  <si>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</si>
  <si>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</si>
  <si>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</si>
  <si>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</si>
  <si>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</si>
  <si>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</si>
  <si>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</si>
  <si>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</si>
  <si>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</si>
  <si>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</si>
  <si>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</si>
  <si>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</si>
  <si>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</si>
  <si>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</si>
  <si>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</si>
  <si>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</si>
  <si>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</si>
  <si>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</si>
  <si>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</si>
  <si>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</si>
  <si>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</si>
  <si>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</si>
  <si>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</si>
  <si>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</si>
  <si>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</si>
  <si>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</si>
  <si>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</si>
  <si>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</si>
  <si>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</si>
  <si>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</si>
  <si>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</si>
  <si>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</si>
  <si>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</si>
  <si>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</si>
  <si>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</si>
  <si>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</si>
  <si>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</si>
  <si>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</si>
  <si>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</si>
  <si>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</si>
  <si>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</si>
  <si>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</si>
  <si>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</si>
  <si>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</si>
  <si>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</si>
  <si>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</si>
  <si>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</si>
  <si>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</si>
  <si>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</si>
  <si>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</si>
  <si>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</si>
  <si>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</si>
  <si>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</si>
  <si>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</si>
  <si>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</si>
  <si>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</si>
  <si>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</si>
  <si>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</si>
  <si>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</si>
  <si>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</si>
  <si>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</si>
  <si>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</si>
  <si>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</si>
  <si>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</si>
  <si>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</si>
  <si>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</si>
  <si>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</si>
  <si>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</si>
  <si>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</si>
  <si>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</si>
  <si>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</si>
  <si>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</si>
  <si>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</si>
  <si>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</si>
  <si>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</si>
  <si>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</si>
  <si>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</si>
  <si>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</si>
  <si>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</si>
  <si>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</si>
  <si>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</si>
  <si>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</si>
  <si>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</si>
  <si>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</si>
  <si>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</si>
  <si>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</si>
  <si>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</si>
  <si>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</si>
  <si>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</si>
  <si>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</si>
  <si>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</si>
  <si>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</si>
  <si>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</si>
  <si>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</si>
  <si>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</si>
  <si>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</si>
  <si>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</si>
  <si>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</si>
  <si>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</si>
  <si>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</si>
  <si>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</si>
  <si>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</si>
  <si>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</si>
  <si>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</si>
  <si>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</si>
  <si>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</si>
  <si>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</si>
  <si>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</si>
  <si>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</si>
  <si>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</si>
  <si>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</si>
  <si>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</si>
  <si>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</si>
  <si>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</si>
  <si>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</si>
  <si>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</si>
  <si>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</si>
  <si>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</si>
  <si>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</si>
  <si>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</si>
  <si>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</si>
  <si>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</si>
  <si>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</si>
  <si>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</si>
  <si>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</si>
  <si>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</si>
  <si>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</si>
  <si>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</si>
  <si>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</si>
  <si>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</si>
  <si>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</si>
  <si>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</si>
  <si>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</si>
  <si>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</si>
  <si>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</si>
  <si>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</si>
  <si>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</si>
  <si>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</si>
  <si>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</si>
  <si>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</si>
  <si>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</si>
  <si>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</si>
  <si>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</si>
  <si>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</si>
  <si>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</si>
  <si>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</si>
  <si>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</si>
  <si>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</si>
  <si>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</si>
  <si>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</si>
  <si>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</si>
  <si>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</si>
  <si>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</si>
  <si>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</si>
  <si>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</si>
  <si>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</si>
  <si>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</si>
  <si>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</si>
  <si>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</si>
  <si>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</si>
  <si>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</si>
  <si>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</si>
  <si>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</si>
  <si>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</si>
  <si>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</si>
  <si>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</si>
  <si>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</si>
  <si>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</si>
  <si>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</si>
  <si>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</si>
  <si>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</si>
  <si>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</si>
  <si>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</si>
  <si>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</si>
  <si>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</si>
  <si>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</si>
  <si>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</si>
  <si>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</si>
  <si>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</si>
  <si>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</si>
  <si>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</si>
  <si>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</si>
  <si>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</si>
  <si>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</si>
  <si>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</si>
  <si>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</si>
  <si>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</si>
  <si>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</si>
  <si>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</si>
  <si>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</si>
  <si>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</si>
  <si>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</si>
  <si>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</si>
  <si>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</si>
  <si>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</si>
  <si>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</si>
  <si>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</si>
  <si>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</si>
  <si>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</si>
  <si>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</si>
  <si>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</si>
  <si>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</si>
  <si>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</si>
  <si>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</si>
  <si>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</si>
  <si>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</si>
  <si>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</si>
  <si>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</si>
  <si>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</si>
  <si>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</si>
  <si>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</si>
  <si>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</si>
  <si>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</si>
  <si>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</si>
  <si>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</si>
  <si>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</si>
  <si>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</si>
  <si>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</si>
  <si>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</si>
  <si>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</si>
  <si>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</si>
  <si>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</si>
  <si>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</si>
  <si>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</si>
  <si>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</si>
  <si>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</si>
  <si>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</si>
  <si>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</si>
  <si>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</si>
  <si>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</si>
  <si>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</si>
  <si>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</si>
  <si>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</si>
  <si>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</si>
  <si>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</si>
  <si>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</si>
  <si>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</si>
  <si>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</si>
  <si>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</si>
  <si>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</si>
  <si>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</si>
  <si>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</si>
  <si>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</si>
  <si>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</si>
  <si>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</si>
  <si>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</si>
  <si>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</si>
  <si>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</si>
  <si>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</si>
  <si>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</si>
  <si>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</si>
  <si>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</si>
  <si>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</si>
  <si>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</si>
  <si>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</si>
  <si>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</si>
  <si>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</si>
  <si>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</si>
  <si>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</si>
  <si>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</si>
  <si>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</si>
  <si>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</si>
  <si>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</si>
  <si>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</si>
  <si>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</si>
  <si>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</si>
  <si>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</si>
  <si>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</si>
  <si>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</si>
  <si>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</si>
  <si>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</si>
  <si>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</si>
  <si>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</si>
  <si>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</si>
  <si>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</si>
  <si>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</si>
  <si>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</si>
  <si>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</si>
  <si>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</si>
  <si>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</si>
  <si>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</si>
  <si>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</si>
  <si>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</si>
  <si>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</si>
  <si>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</si>
  <si>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</si>
  <si>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</si>
  <si>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</si>
  <si>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</si>
  <si>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</si>
  <si>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</si>
  <si>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</si>
  <si>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</si>
  <si>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</si>
  <si>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</si>
  <si>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</si>
  <si>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</si>
  <si>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</si>
  <si>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</si>
  <si>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</si>
  <si>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</si>
  <si>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</si>
  <si>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</si>
  <si>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</si>
  <si>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</si>
  <si>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</si>
  <si>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</si>
  <si>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</si>
  <si>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</si>
  <si>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</si>
  <si>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</si>
  <si>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</si>
  <si>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</si>
  <si>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</si>
  <si>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</si>
  <si>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</si>
  <si>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</si>
  <si>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</si>
  <si>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</si>
  <si>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</si>
  <si>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</si>
  <si>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</si>
  <si>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</si>
  <si>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</si>
  <si>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</si>
  <si>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</si>
  <si>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</si>
  <si>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</si>
  <si>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</si>
  <si>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</si>
  <si>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</si>
  <si>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</si>
  <si>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</si>
  <si>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</si>
  <si>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</si>
  <si>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</si>
  <si>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</si>
  <si>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</si>
  <si>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</si>
  <si>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</si>
  <si>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</si>
  <si>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</si>
  <si>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</si>
  <si>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</si>
  <si>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</si>
  <si>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</si>
  <si>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</si>
  <si>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</si>
  <si>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</si>
  <si>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</si>
  <si>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</si>
  <si>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</si>
  <si>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</si>
  <si>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</si>
  <si>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</si>
  <si>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</si>
  <si>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</si>
  <si>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</si>
  <si>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</si>
  <si>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</si>
  <si>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</si>
  <si>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</si>
  <si>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</si>
  <si>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</si>
  <si>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</si>
  <si>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</si>
  <si>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</si>
  <si>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</si>
  <si>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</si>
  <si>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</si>
  <si>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</si>
  <si>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</si>
  <si>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</si>
  <si>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</si>
  <si>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</si>
  <si>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</si>
  <si>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</si>
  <si>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</si>
  <si>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</si>
  <si>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</si>
  <si>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</si>
  <si>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</si>
  <si>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</si>
  <si>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</si>
  <si>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</si>
  <si>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</si>
  <si>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</si>
  <si>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</si>
  <si>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</si>
  <si>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</si>
  <si>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</si>
  <si>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</si>
  <si>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</si>
  <si>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</si>
  <si>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</si>
  <si>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</si>
  <si>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</si>
  <si>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</si>
  <si>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</si>
  <si>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</si>
  <si>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</si>
  <si>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</si>
  <si>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</si>
  <si>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</si>
  <si>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</si>
  <si>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</si>
  <si>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</si>
  <si>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</si>
  <si>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</si>
  <si>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</si>
  <si>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</si>
  <si>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</si>
  <si>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</si>
  <si>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</si>
  <si>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</si>
  <si>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</si>
  <si>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</si>
  <si>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</si>
  <si>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</si>
  <si>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</si>
  <si>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</si>
  <si>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</si>
  <si>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</si>
  <si>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</si>
  <si>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</si>
  <si>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</si>
  <si>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</si>
  <si>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</si>
  <si>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</si>
  <si>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</si>
  <si>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</si>
  <si>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</si>
  <si>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</si>
  <si>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</si>
  <si>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</si>
  <si>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</si>
  <si>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</si>
  <si>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</si>
  <si>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</si>
  <si>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</si>
  <si>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</si>
  <si>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</si>
  <si>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</si>
  <si>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</si>
  <si>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</si>
  <si>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</si>
  <si>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</si>
  <si>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</si>
  <si>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</si>
  <si>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</si>
  <si>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</si>
  <si>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</si>
  <si>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</si>
  <si>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</si>
  <si>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</si>
  <si>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</si>
  <si>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</si>
  <si>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</si>
  <si>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</si>
  <si>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</si>
  <si>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</si>
  <si>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</si>
  <si>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</si>
  <si>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</si>
  <si>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</si>
  <si>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</si>
  <si>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</si>
  <si>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</si>
  <si>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</si>
  <si>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</si>
  <si>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</si>
  <si>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</si>
  <si>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</si>
  <si>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</si>
  <si>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</si>
  <si>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</si>
  <si>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</si>
  <si>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</si>
  <si>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</si>
  <si>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</si>
  <si>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</si>
  <si>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</si>
  <si>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</si>
  <si>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</si>
  <si>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</si>
  <si>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</si>
  <si>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</si>
  <si>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</si>
  <si>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</si>
  <si>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</si>
  <si>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</si>
  <si>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</si>
  <si>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</si>
  <si>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</si>
  <si>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</si>
  <si>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</si>
  <si>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</si>
  <si>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</si>
  <si>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</si>
  <si>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</si>
  <si>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</si>
  <si>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</si>
  <si>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</si>
  <si>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</si>
  <si>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</si>
  <si>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</si>
  <si>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</si>
  <si>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</si>
  <si>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</si>
  <si>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</si>
  <si>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</si>
  <si>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</si>
  <si>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</si>
  <si>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</si>
  <si>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</si>
  <si>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</si>
  <si>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</si>
  <si>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</si>
  <si>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</si>
  <si>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</si>
  <si>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</si>
  <si>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</si>
  <si>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</si>
  <si>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</si>
  <si>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</si>
  <si>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</si>
  <si>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</si>
  <si>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</si>
  <si>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</si>
  <si>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</si>
  <si>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</si>
  <si>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</si>
  <si>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</si>
  <si>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</si>
  <si>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</si>
  <si>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</si>
  <si>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</si>
  <si>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</si>
  <si>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</si>
  <si>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</si>
  <si>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</si>
  <si>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</si>
  <si>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</si>
  <si>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</si>
  <si>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</si>
  <si>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</si>
  <si>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</si>
  <si>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</si>
  <si>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</si>
  <si>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</si>
  <si>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</si>
  <si>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</si>
  <si>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</si>
  <si>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</si>
  <si>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</si>
  <si>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</si>
  <si>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</si>
  <si>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</si>
  <si>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</si>
  <si>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</si>
  <si>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</si>
  <si>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</si>
  <si>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</si>
  <si>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</si>
  <si>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</si>
  <si>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</si>
  <si>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</si>
  <si>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</si>
  <si>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</si>
  <si>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</si>
  <si>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</si>
  <si>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</si>
  <si>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</si>
  <si>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</si>
  <si>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</si>
  <si>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</si>
  <si>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</si>
  <si>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</si>
  <si>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</si>
  <si>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</si>
  <si>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</si>
  <si>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</si>
  <si>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</si>
  <si>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</si>
  <si>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</si>
  <si>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</si>
  <si>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</si>
  <si>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</si>
  <si>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</si>
  <si>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</si>
  <si>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</si>
  <si>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</si>
  <si>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</si>
  <si>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</si>
  <si>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</si>
  <si>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</si>
  <si>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</si>
  <si>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</si>
  <si>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</si>
  <si>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</si>
  <si>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</si>
  <si>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</si>
  <si>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</si>
  <si>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</si>
  <si>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</si>
  <si>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</si>
  <si>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</si>
  <si>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</si>
  <si>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</si>
  <si>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</si>
  <si>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</si>
  <si>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</si>
  <si>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</si>
  <si>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</si>
  <si>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</si>
  <si>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</si>
  <si>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</si>
  <si>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</si>
  <si>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</si>
  <si>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</si>
  <si>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</si>
  <si>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</si>
  <si>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</si>
  <si>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</si>
  <si>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</si>
  <si>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</si>
  <si>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</si>
  <si>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</si>
  <si>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</si>
  <si>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</si>
  <si>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</si>
  <si>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</si>
  <si>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</si>
  <si>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</si>
  <si>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</si>
  <si>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</si>
  <si>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</si>
  <si>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</si>
  <si>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</si>
  <si>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</si>
  <si>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</si>
  <si>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</si>
  <si>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</si>
  <si>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</si>
  <si>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</si>
  <si>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</si>
  <si>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</si>
  <si>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</si>
  <si>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</si>
  <si>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</si>
  <si>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</si>
  <si>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</si>
  <si>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</si>
  <si>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</si>
  <si>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</si>
  <si>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</si>
  <si>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</si>
  <si>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</si>
  <si>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</si>
  <si>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</si>
  <si>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</si>
  <si>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</si>
  <si>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</si>
  <si>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</si>
  <si>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</si>
  <si>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</si>
  <si>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</si>
  <si>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</si>
  <si>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</si>
  <si>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</si>
  <si>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</si>
  <si>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</si>
  <si>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</si>
  <si>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</si>
  <si>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</si>
  <si>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</si>
  <si>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</si>
  <si>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</si>
  <si>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</si>
  <si>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</si>
  <si>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</si>
  <si>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</si>
  <si>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</si>
  <si>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</si>
  <si>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</si>
  <si>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</si>
  <si>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</si>
  <si>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</si>
  <si>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</si>
  <si>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</si>
  <si>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</si>
  <si>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</si>
  <si>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</si>
  <si>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</si>
  <si>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</si>
  <si>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</si>
  <si>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</si>
  <si>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</si>
  <si>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</si>
  <si>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</si>
  <si>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</si>
  <si>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</si>
  <si>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</si>
  <si>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</si>
  <si>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</si>
  <si>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</si>
  <si>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</si>
  <si>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</si>
  <si>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</si>
  <si>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</si>
  <si>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</si>
  <si>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</si>
  <si>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</si>
  <si>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</si>
  <si>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</si>
  <si>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</si>
  <si>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</si>
  <si>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</si>
  <si>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</si>
  <si>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</si>
  <si>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</si>
  <si>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</si>
  <si>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</si>
  <si>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</si>
  <si>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</si>
  <si>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</si>
  <si>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</si>
  <si>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</si>
  <si>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</si>
  <si>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</si>
  <si>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</si>
  <si>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</si>
  <si>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</si>
  <si>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</si>
  <si>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</si>
  <si>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</si>
  <si>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</si>
  <si>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</si>
  <si>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</si>
  <si>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</si>
  <si>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</si>
  <si>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</si>
  <si>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</si>
  <si>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</si>
  <si>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</si>
  <si>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</si>
  <si>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</si>
  <si>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</si>
  <si>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</si>
  <si>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</si>
  <si>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</si>
  <si>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</si>
  <si>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</si>
  <si>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</si>
  <si>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</si>
  <si>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</si>
  <si>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</si>
  <si>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</si>
  <si>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</si>
  <si>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</si>
  <si>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</si>
  <si>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</si>
  <si>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</si>
  <si>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</si>
  <si>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</si>
  <si>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</si>
  <si>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</si>
  <si>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</si>
  <si>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</si>
  <si>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</si>
  <si>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</si>
  <si>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</si>
  <si>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</si>
  <si>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</si>
  <si>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</si>
  <si>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</si>
  <si>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</si>
  <si>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</si>
  <si>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</si>
  <si>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</si>
  <si>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</si>
  <si>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</si>
  <si>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</si>
  <si>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</si>
  <si>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</si>
  <si>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</si>
  <si>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</si>
  <si>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</si>
  <si>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</si>
  <si>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</si>
  <si>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</si>
  <si>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</si>
  <si>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</si>
  <si>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</si>
  <si>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</si>
  <si>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</si>
  <si>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</si>
  <si>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</si>
  <si>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</si>
  <si>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</si>
  <si>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</si>
  <si>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</si>
  <si>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</si>
  <si>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</si>
  <si>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</si>
  <si>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</si>
  <si>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</si>
  <si>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</si>
  <si>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</si>
  <si>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</si>
  <si>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</si>
  <si>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</si>
  <si>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</si>
  <si>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</si>
  <si>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</si>
  <si>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</si>
  <si>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</si>
  <si>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</si>
  <si>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</si>
  <si>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</si>
  <si>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</si>
  <si>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</si>
  <si>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</si>
  <si>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</si>
  <si>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</si>
  <si>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</si>
  <si>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</si>
  <si>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</si>
  <si>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</si>
  <si>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</si>
  <si>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</si>
  <si>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</si>
  <si>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</si>
  <si>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</si>
  <si>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</si>
  <si>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</si>
  <si>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</si>
  <si>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</si>
  <si>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</si>
  <si>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</si>
  <si>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</si>
  <si>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</si>
  <si>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</si>
  <si>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</si>
  <si>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</si>
  <si>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</si>
  <si>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</si>
  <si>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</si>
  <si>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</si>
  <si>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</si>
  <si>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</si>
  <si>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</si>
  <si>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</si>
  <si>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</si>
  <si>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</si>
  <si>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</si>
  <si>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</si>
  <si>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</si>
  <si>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</si>
  <si>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</si>
  <si>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</si>
  <si>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</si>
  <si>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</si>
  <si>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</si>
  <si>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</si>
  <si>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</si>
  <si>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</si>
  <si>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</si>
  <si>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</si>
  <si>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</si>
  <si>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</si>
  <si>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</si>
  <si>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</si>
  <si>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</si>
  <si>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</si>
  <si>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</si>
  <si>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</si>
  <si>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</si>
  <si>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</si>
  <si>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</si>
  <si>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</si>
  <si>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</si>
  <si>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</si>
  <si>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</si>
  <si>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</si>
  <si>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</si>
  <si>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</si>
  <si>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</si>
  <si>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</si>
  <si>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</si>
  <si>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</si>
  <si>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</si>
  <si>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</si>
  <si>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</si>
  <si>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</si>
  <si>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</si>
  <si>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</si>
  <si>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</si>
  <si>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</si>
  <si>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</si>
  <si>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</si>
  <si>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</si>
  <si>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</si>
  <si>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</si>
  <si>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</si>
  <si>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</si>
  <si>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</si>
  <si>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</si>
  <si>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</si>
  <si>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</si>
  <si>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</si>
  <si>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</si>
  <si>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</si>
  <si>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</si>
  <si>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</si>
  <si>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</si>
  <si>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</si>
  <si>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</si>
  <si>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</si>
  <si>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</si>
  <si>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</si>
  <si>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</si>
  <si>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</si>
  <si>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</si>
  <si>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</si>
  <si>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</si>
  <si>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</si>
  <si>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</si>
  <si>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</si>
  <si>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</si>
  <si>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</si>
  <si>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</si>
  <si>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</si>
  <si>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</si>
  <si>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</si>
  <si>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</si>
  <si>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</si>
  <si>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</si>
  <si>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</si>
  <si>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</si>
  <si>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</si>
  <si>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</si>
  <si>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</si>
  <si>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</si>
  <si>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</si>
  <si>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</si>
  <si>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</si>
  <si>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</si>
  <si>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</si>
  <si>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</si>
  <si>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</si>
  <si>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</si>
  <si>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</si>
  <si>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</si>
  <si>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</si>
  <si>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</si>
  <si>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</si>
  <si>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</si>
  <si>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</si>
  <si>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</si>
  <si>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</si>
  <si>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</si>
  <si>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</si>
  <si>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</si>
  <si>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</si>
  <si>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</si>
  <si>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</si>
  <si>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</si>
  <si>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</si>
  <si>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</si>
  <si>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</si>
  <si>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</si>
  <si>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</si>
  <si>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</si>
  <si>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</si>
  <si>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</si>
  <si>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</si>
  <si>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</si>
  <si>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</si>
  <si>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</si>
  <si>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</si>
  <si>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</si>
  <si>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</si>
  <si>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</si>
  <si>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</si>
  <si>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</si>
  <si>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</si>
  <si>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</si>
  <si>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</si>
  <si>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</si>
  <si>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</si>
  <si>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</si>
  <si>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</si>
  <si>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</si>
  <si>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</si>
  <si>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</si>
  <si>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</si>
  <si>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</si>
  <si>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</si>
  <si>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</si>
  <si>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</si>
  <si>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</si>
  <si>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</si>
  <si>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</si>
  <si>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</si>
  <si>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</si>
  <si>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</si>
  <si>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</si>
  <si>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</si>
  <si>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</si>
  <si>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</si>
  <si>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</si>
  <si>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</si>
  <si>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</si>
  <si>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</si>
  <si>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</si>
  <si>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</si>
  <si>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</si>
  <si>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</si>
  <si>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</si>
  <si>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</si>
  <si>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</si>
  <si>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</si>
  <si>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</si>
  <si>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</si>
  <si>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</si>
  <si>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</si>
  <si>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</si>
  <si>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</si>
  <si>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</si>
  <si>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</si>
  <si>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</si>
  <si>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</si>
  <si>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</si>
  <si>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</si>
  <si>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</si>
  <si>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</si>
  <si>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</si>
  <si>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</si>
  <si>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</si>
  <si>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</si>
  <si>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</si>
  <si>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</si>
  <si>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</si>
  <si>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</si>
  <si>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</si>
  <si>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</si>
  <si>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</si>
  <si>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</si>
  <si>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</si>
  <si>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</si>
  <si>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</si>
  <si>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</si>
  <si>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</si>
  <si>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</si>
  <si>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</si>
  <si>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</si>
  <si>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</si>
  <si>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</si>
  <si>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</si>
  <si>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</si>
  <si>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</si>
  <si>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</si>
  <si>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</si>
  <si>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</si>
  <si>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</si>
  <si>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</si>
  <si>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</si>
  <si>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</si>
  <si>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</si>
  <si>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</si>
  <si>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</si>
  <si>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</si>
  <si>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</si>
  <si>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</si>
  <si>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</si>
  <si>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</si>
  <si>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</si>
  <si>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</si>
  <si>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</si>
  <si>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</si>
  <si>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</si>
  <si>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</si>
  <si>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</si>
  <si>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</si>
  <si>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</si>
  <si>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</si>
  <si>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</si>
  <si>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</si>
  <si>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</si>
  <si>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</si>
  <si>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</si>
  <si>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</si>
  <si>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</si>
  <si>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</si>
  <si>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</si>
  <si>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</si>
  <si>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</si>
  <si>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</si>
  <si>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</si>
  <si>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</si>
  <si>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</si>
  <si>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</si>
  <si>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</si>
  <si>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</si>
  <si>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</si>
  <si>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</si>
  <si>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</si>
  <si>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</si>
  <si>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</si>
  <si>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</si>
  <si>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</si>
  <si>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</si>
  <si>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</si>
  <si>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</si>
  <si>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</si>
  <si>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</si>
  <si>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</si>
  <si>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</si>
  <si>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</si>
  <si>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</si>
  <si>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</si>
  <si>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</si>
  <si>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</si>
  <si>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</si>
  <si>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</si>
  <si>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</si>
  <si>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</si>
  <si>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</si>
  <si>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</si>
  <si>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</si>
  <si>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</si>
  <si>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</si>
  <si>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</si>
  <si>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</si>
  <si>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</si>
  <si>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</si>
  <si>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</si>
  <si>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</si>
  <si>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</si>
  <si>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</si>
  <si>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</si>
  <si>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</si>
  <si>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</si>
  <si>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</si>
  <si>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</si>
  <si>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</si>
  <si>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</si>
  <si>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</si>
  <si>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</si>
  <si>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</si>
  <si>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</si>
  <si>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</si>
  <si>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</si>
  <si>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</si>
  <si>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</si>
  <si>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</si>
  <si>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</si>
  <si>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</si>
  <si>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</si>
  <si>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</si>
  <si>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</si>
  <si>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</si>
  <si>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</si>
  <si>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</si>
  <si>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</si>
  <si>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</si>
  <si>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</si>
  <si>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</si>
  <si>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</si>
  <si>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</si>
  <si>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</si>
  <si>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</si>
  <si>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</si>
  <si>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</si>
  <si>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</si>
  <si>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</si>
  <si>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</si>
  <si>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</si>
  <si>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</si>
  <si>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</si>
  <si>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</si>
  <si>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</si>
  <si>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</si>
  <si>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</si>
  <si>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</si>
  <si>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</si>
  <si>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</si>
  <si>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</si>
  <si>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</si>
  <si>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</si>
  <si>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</si>
  <si>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</si>
  <si>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</si>
  <si>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</si>
  <si>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</si>
  <si>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</si>
  <si>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</si>
  <si>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</si>
  <si>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</si>
  <si>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</si>
  <si>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</si>
  <si>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</si>
  <si>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</si>
  <si>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</si>
  <si>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</si>
  <si>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</si>
  <si>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</si>
  <si>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</si>
  <si>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</si>
  <si>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</si>
  <si>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</si>
  <si>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</si>
  <si>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</si>
  <si>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</si>
  <si>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</si>
  <si>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</si>
  <si>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</si>
  <si>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</si>
  <si>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</si>
  <si>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</si>
  <si>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</si>
  <si>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</si>
  <si>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</si>
  <si>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</si>
  <si>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</si>
  <si>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</si>
  <si>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</si>
  <si>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</si>
  <si>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</si>
  <si>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</si>
  <si>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</si>
  <si>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</si>
  <si>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</si>
  <si>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</si>
  <si>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</si>
  <si>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</si>
  <si>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</si>
  <si>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</si>
  <si>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</si>
  <si>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</si>
  <si>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</si>
  <si>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</si>
  <si>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</si>
  <si>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</si>
  <si>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</si>
  <si>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</si>
  <si>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</si>
  <si>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</si>
  <si>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</si>
  <si>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</si>
  <si>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</si>
  <si>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</si>
  <si>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</si>
  <si>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</si>
  <si>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</si>
  <si>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</si>
  <si>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</si>
  <si>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</si>
  <si>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</si>
  <si>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</si>
  <si>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</si>
  <si>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</si>
  <si>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</si>
  <si>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</si>
  <si>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</si>
  <si>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</si>
  <si>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</si>
  <si>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</si>
  <si>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</si>
  <si>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</si>
  <si>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</si>
  <si>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</si>
  <si>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</si>
  <si>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</si>
  <si>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</si>
  <si>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</si>
  <si>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</si>
  <si>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</si>
  <si>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</si>
  <si>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</si>
  <si>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</si>
  <si>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</si>
  <si>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</si>
  <si>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</si>
  <si>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</si>
  <si>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</si>
  <si>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</si>
  <si>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</si>
  <si>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</si>
  <si>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</si>
  <si>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</si>
  <si>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</si>
  <si>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</si>
  <si>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</si>
  <si>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</si>
  <si>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</si>
  <si>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</si>
  <si>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</si>
  <si>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</si>
  <si>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</si>
  <si>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</si>
  <si>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</si>
  <si>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</si>
  <si>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</si>
  <si>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</si>
  <si>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</si>
  <si>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</si>
  <si>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</si>
  <si>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</si>
  <si>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</si>
  <si>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</si>
  <si>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</si>
  <si>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</si>
  <si>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</si>
  <si>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</si>
  <si>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</si>
  <si>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</si>
  <si>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</si>
  <si>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</si>
  <si>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</si>
  <si>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</si>
  <si>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</si>
  <si>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</si>
  <si>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</si>
  <si>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</si>
  <si>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</si>
  <si>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</si>
  <si>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</si>
  <si>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</si>
  <si>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</si>
  <si>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</si>
  <si>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</si>
  <si>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</si>
  <si>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</si>
  <si>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</si>
  <si>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</si>
  <si>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</si>
  <si>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</si>
  <si>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</si>
  <si>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</si>
  <si>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</si>
  <si>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</si>
  <si>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</si>
  <si>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</si>
  <si>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</si>
  <si>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</si>
  <si>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</si>
  <si>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</si>
  <si>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</si>
  <si>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</si>
  <si>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</si>
  <si>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</si>
  <si>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</si>
  <si>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</si>
  <si>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</si>
  <si>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</si>
  <si>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</si>
  <si>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</si>
  <si>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</si>
  <si>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</si>
  <si>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</si>
  <si>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</si>
  <si>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</si>
  <si>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</si>
  <si>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</si>
  <si>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</si>
  <si>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</si>
  <si>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</si>
  <si>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</si>
  <si>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</si>
  <si>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</si>
  <si>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</si>
  <si>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</si>
  <si>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</si>
  <si>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</si>
  <si>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</si>
  <si>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</si>
  <si>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</si>
  <si>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</si>
  <si>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</si>
  <si>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</si>
  <si>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</si>
  <si>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</si>
  <si>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</si>
  <si>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</si>
  <si>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</si>
  <si>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</si>
  <si>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</si>
  <si>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</si>
  <si>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</si>
  <si>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</si>
  <si>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</si>
  <si>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</si>
  <si>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</si>
  <si>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</si>
  <si>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</si>
  <si>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</si>
  <si>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</si>
  <si>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</si>
  <si>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</si>
  <si>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</si>
  <si>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</si>
  <si>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</si>
  <si>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</si>
  <si>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</si>
  <si>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</si>
  <si>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</si>
  <si>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</si>
  <si>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</si>
  <si>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</si>
  <si>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</si>
  <si>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</si>
  <si>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</si>
  <si>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</si>
  <si>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</si>
  <si>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</si>
  <si>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</si>
  <si>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</si>
  <si>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</si>
  <si>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</si>
  <si>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</si>
  <si>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</si>
  <si>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</si>
  <si>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</si>
  <si>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</si>
  <si>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</si>
  <si>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</si>
  <si>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</si>
  <si>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</si>
  <si>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</si>
  <si>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</si>
  <si>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</si>
  <si>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</si>
  <si>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</si>
  <si>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</si>
  <si>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</si>
  <si>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</si>
  <si>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</si>
  <si>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</si>
  <si>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</si>
  <si>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</si>
  <si>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</si>
  <si>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</si>
  <si>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</si>
  <si>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</si>
  <si>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</si>
  <si>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</si>
  <si>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</si>
  <si>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</si>
  <si>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</si>
  <si>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</si>
  <si>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</si>
  <si>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</si>
  <si>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</si>
  <si>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</si>
  <si>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</si>
  <si>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</si>
  <si>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</si>
  <si>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</si>
  <si>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</si>
  <si>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</si>
  <si>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</si>
  <si>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</si>
  <si>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</si>
  <si>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</si>
  <si>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</si>
  <si>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</si>
  <si>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</si>
  <si>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</si>
  <si>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</si>
  <si>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</si>
  <si>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</si>
  <si>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</si>
  <si>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</si>
  <si>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</si>
  <si>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</si>
  <si>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</si>
  <si>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</si>
  <si>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</si>
  <si>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</si>
  <si>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</si>
  <si>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</si>
  <si>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</si>
  <si>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</si>
  <si>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</si>
  <si>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</si>
  <si>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</si>
  <si>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</si>
  <si>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</si>
  <si>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</si>
  <si>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</si>
  <si>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</si>
  <si>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</si>
  <si>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</si>
  <si>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</si>
  <si>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</si>
  <si>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</si>
  <si>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</si>
  <si>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</si>
  <si>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</si>
  <si>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</si>
  <si>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</si>
  <si>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</si>
  <si>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</si>
  <si>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</si>
  <si>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</si>
  <si>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</si>
  <si>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</si>
  <si>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</si>
  <si>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</si>
  <si>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</si>
  <si>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</si>
  <si>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</si>
  <si>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</si>
  <si>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</si>
  <si>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</si>
  <si>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</si>
  <si>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</si>
  <si>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</si>
  <si>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</si>
  <si>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</si>
  <si>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</si>
  <si>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</si>
  <si>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</si>
  <si>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</si>
  <si>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</si>
  <si>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</si>
  <si>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</si>
  <si>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</si>
  <si>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</si>
  <si>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</si>
  <si>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</si>
  <si>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</si>
  <si>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</si>
  <si>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</si>
  <si>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</si>
  <si>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</si>
  <si>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</si>
  <si>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</si>
  <si>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</si>
  <si>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</si>
  <si>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</si>
  <si>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</si>
  <si>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</si>
  <si>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</si>
  <si>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</si>
  <si>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</si>
  <si>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</si>
  <si>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</si>
  <si>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</si>
  <si>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</si>
  <si>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</si>
  <si>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</si>
  <si>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</si>
  <si>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</si>
  <si>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</si>
  <si>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</si>
  <si>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</si>
  <si>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</si>
  <si>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</si>
  <si>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</si>
  <si>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</si>
  <si>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</si>
  <si>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</si>
  <si>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</si>
  <si>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</si>
  <si>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</si>
  <si>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</si>
  <si>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</si>
  <si>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</si>
  <si>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</si>
  <si>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</si>
  <si>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</si>
  <si>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</si>
  <si>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</si>
  <si>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</si>
  <si>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</si>
  <si>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</si>
  <si>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</si>
  <si>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</si>
  <si>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</si>
  <si>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</si>
  <si>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</si>
  <si>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</si>
  <si>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</si>
  <si>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</si>
  <si>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</si>
  <si>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</si>
  <si>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</si>
  <si>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</si>
  <si>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</si>
  <si>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</si>
  <si>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</si>
  <si>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</si>
  <si>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</si>
  <si>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</si>
  <si>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</si>
  <si>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</si>
  <si>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</si>
  <si>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</si>
  <si>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</si>
  <si>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</si>
  <si>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</si>
  <si>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</si>
  <si>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</si>
  <si>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</si>
  <si>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</si>
  <si>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</si>
  <si>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</si>
  <si>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</si>
  <si>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</si>
  <si>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</si>
  <si>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</si>
  <si>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</si>
  <si>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</si>
  <si>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</si>
  <si>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</si>
  <si>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</si>
  <si>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</si>
  <si>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</si>
  <si>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</si>
  <si>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</si>
  <si>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</si>
  <si>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</si>
  <si>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</si>
  <si>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</si>
  <si>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</si>
  <si>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</si>
  <si>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</si>
  <si>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</si>
  <si>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</si>
  <si>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</si>
  <si>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</si>
  <si>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</si>
  <si>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</si>
  <si>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</si>
  <si>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</si>
  <si>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</si>
  <si>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</si>
  <si>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</si>
  <si>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</si>
  <si>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</si>
  <si>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</si>
  <si>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</si>
  <si>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</si>
  <si>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</si>
  <si>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</si>
  <si>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</si>
  <si>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</si>
  <si>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</si>
  <si>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</si>
  <si>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</si>
  <si>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</si>
  <si>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</si>
  <si>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</si>
  <si>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</si>
  <si>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</si>
  <si>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</si>
  <si>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</si>
  <si>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</si>
  <si>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</si>
  <si>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</si>
  <si>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</si>
  <si>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</si>
  <si>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</si>
  <si>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</si>
  <si>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</si>
  <si>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</si>
  <si>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</si>
  <si>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</si>
  <si>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</si>
  <si>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</si>
  <si>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</si>
  <si>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</si>
  <si>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</si>
  <si>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</si>
  <si>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</si>
  <si>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</si>
  <si>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</si>
  <si>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</si>
  <si>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</si>
  <si>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</si>
  <si>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</si>
  <si>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</si>
  <si>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</si>
  <si>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</si>
  <si>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</si>
  <si>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</si>
  <si>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</si>
  <si>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</si>
  <si>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</si>
  <si>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</si>
  <si>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</si>
  <si>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</si>
  <si>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</si>
  <si>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</si>
  <si>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</si>
  <si>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</si>
  <si>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</si>
  <si>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</si>
  <si>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</si>
  <si>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</si>
  <si>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</si>
  <si>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</si>
  <si>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</si>
  <si>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</si>
  <si>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</si>
  <si>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</si>
  <si>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</si>
  <si>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</si>
  <si>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</si>
  <si>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</si>
  <si>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</si>
  <si>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</si>
  <si>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</si>
  <si>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</si>
  <si>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</si>
  <si>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</si>
  <si>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</si>
  <si>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</si>
  <si>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</si>
  <si>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</si>
  <si>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</si>
  <si>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</si>
  <si>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</si>
  <si>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</si>
  <si>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</si>
  <si>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</si>
  <si>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</si>
  <si>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</si>
  <si>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</si>
  <si>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</si>
  <si>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</si>
  <si>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</si>
  <si>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</si>
  <si>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</si>
  <si>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</si>
  <si>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</si>
  <si>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</si>
  <si>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</si>
  <si>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</si>
  <si>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</si>
  <si>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</si>
  <si>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</si>
  <si>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</si>
  <si>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</si>
  <si>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</si>
  <si>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</si>
  <si>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</si>
  <si>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</si>
  <si>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</si>
  <si>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</si>
  <si>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</si>
  <si>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</si>
  <si>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</si>
  <si>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</si>
  <si>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</si>
  <si>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</si>
  <si>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</si>
  <si>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</si>
  <si>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</si>
  <si>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</si>
  <si>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</si>
  <si>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</si>
  <si>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</si>
  <si>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</si>
  <si>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</si>
  <si>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</si>
  <si>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</si>
  <si>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</si>
  <si>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</si>
  <si>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</si>
  <si>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</si>
  <si>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</si>
  <si>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</si>
  <si>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</si>
  <si>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</si>
  <si>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</si>
  <si>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</si>
  <si>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</si>
  <si>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</si>
  <si>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</si>
  <si>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</si>
  <si>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</si>
  <si>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</si>
  <si>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</si>
  <si>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</si>
  <si>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</si>
  <si>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</si>
  <si>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</si>
  <si>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</si>
  <si>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</si>
  <si>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</si>
  <si>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</si>
  <si>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</si>
  <si>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</si>
  <si>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</si>
  <si>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</si>
  <si>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</si>
  <si>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</si>
  <si>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</si>
  <si>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</si>
  <si>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</si>
  <si>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</si>
  <si>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</si>
  <si>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</si>
  <si>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</si>
  <si>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</si>
  <si>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</si>
  <si>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</si>
  <si>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</si>
  <si>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</si>
  <si>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</si>
  <si>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</si>
  <si>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</si>
  <si>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</si>
  <si>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</si>
  <si>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</si>
  <si>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</si>
  <si>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</si>
  <si>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</si>
  <si>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</si>
  <si>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</si>
  <si>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</si>
  <si>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</si>
  <si>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</si>
  <si>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</si>
  <si>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</si>
  <si>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</si>
  <si>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</si>
  <si>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</si>
  <si>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</si>
  <si>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</si>
  <si>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</si>
  <si>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</si>
  <si>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</si>
  <si>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</si>
  <si>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</si>
  <si>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</si>
  <si>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</si>
  <si>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</si>
  <si>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</si>
  <si>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</si>
  <si>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</si>
  <si>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</si>
  <si>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</si>
  <si>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</si>
  <si>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</si>
  <si>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</si>
  <si>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</si>
  <si>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</si>
  <si>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</si>
  <si>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</si>
  <si>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</si>
  <si>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</si>
  <si>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</si>
  <si>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</si>
  <si>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</si>
  <si>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</si>
  <si>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</si>
  <si>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</si>
  <si>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</si>
  <si>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</si>
  <si>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</si>
  <si>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</si>
  <si>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</si>
  <si>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</si>
  <si>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</si>
  <si>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</si>
  <si>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</si>
  <si>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</si>
  <si>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</si>
  <si>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</si>
  <si>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</si>
  <si>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</si>
  <si>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</si>
  <si>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</si>
  <si>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</si>
  <si>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</si>
  <si>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</si>
  <si>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</si>
  <si>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</si>
  <si>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</si>
  <si>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</si>
  <si>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</si>
  <si>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</si>
  <si>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</si>
  <si>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</si>
  <si>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</si>
  <si>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</si>
  <si>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</si>
  <si>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</si>
  <si>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</si>
  <si>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</si>
  <si>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</si>
  <si>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</si>
  <si>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</si>
  <si>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</si>
  <si>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</si>
  <si>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</si>
  <si>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</si>
  <si>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</si>
  <si>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</si>
  <si>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</si>
  <si>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</si>
  <si>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</si>
  <si>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</si>
  <si>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</si>
  <si>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</si>
  <si>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</si>
  <si>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</si>
  <si>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</si>
  <si>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</si>
  <si>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</si>
  <si>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</si>
  <si>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</si>
  <si>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</si>
  <si>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</si>
  <si>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</si>
  <si>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</si>
  <si>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</si>
  <si>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</si>
  <si>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</si>
  <si>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</si>
  <si>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</si>
  <si>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</si>
  <si>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</si>
  <si>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</si>
  <si>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</si>
  <si>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</si>
  <si>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</si>
  <si>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</si>
  <si>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</si>
  <si>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</si>
  <si>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</si>
  <si>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</si>
  <si>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</si>
  <si>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</si>
  <si>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</si>
  <si>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</si>
  <si>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</si>
  <si>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</si>
  <si>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</si>
  <si>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</si>
  <si>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</si>
  <si>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</si>
  <si>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</si>
  <si>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</si>
  <si>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</si>
  <si>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</si>
  <si>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</si>
  <si>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</si>
  <si>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</si>
  <si>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</si>
  <si>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</si>
  <si>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</si>
  <si>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</si>
  <si>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</si>
  <si>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</si>
  <si>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</si>
  <si>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</si>
  <si>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</si>
  <si>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</si>
  <si>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</si>
  <si>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</si>
  <si>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</si>
  <si>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</si>
  <si>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</si>
  <si>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</si>
  <si>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</si>
  <si>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</si>
  <si>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</si>
  <si>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</si>
  <si>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</si>
  <si>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</si>
  <si>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</si>
  <si>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</si>
  <si>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</si>
  <si>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</si>
  <si>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</si>
  <si>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</si>
  <si>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</si>
  <si>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</si>
  <si>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</si>
  <si>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</si>
  <si>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</si>
  <si>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</si>
  <si>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</si>
  <si>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</si>
  <si>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</si>
  <si>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</si>
  <si>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</si>
  <si>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</si>
  <si>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</si>
  <si>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</si>
  <si>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</si>
  <si>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</si>
  <si>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</si>
  <si>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</si>
  <si>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</si>
  <si>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</si>
  <si>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</si>
  <si>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</si>
  <si>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</si>
  <si>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</si>
  <si>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</si>
  <si>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</si>
  <si>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</si>
  <si>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</si>
  <si>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</si>
  <si>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</si>
  <si>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</si>
  <si>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</si>
  <si>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</si>
  <si>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</si>
  <si>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</si>
  <si>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</si>
  <si>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</si>
  <si>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</si>
  <si>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</si>
  <si>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</si>
  <si>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</si>
  <si>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</si>
  <si>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</si>
  <si>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</si>
  <si>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</si>
  <si>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</si>
  <si>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</si>
  <si>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</si>
  <si>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</si>
  <si>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</si>
  <si>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</si>
  <si>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</si>
  <si>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</si>
  <si>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</si>
  <si>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</si>
  <si>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</si>
  <si>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</si>
  <si>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</si>
  <si>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</si>
  <si>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</si>
  <si>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</si>
  <si>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</si>
  <si>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</si>
  <si>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</si>
  <si>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</si>
  <si>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</si>
  <si>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</si>
  <si>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</si>
  <si>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</si>
  <si>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</si>
  <si>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</si>
  <si>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</si>
  <si>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</si>
  <si>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</si>
  <si>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</si>
  <si>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</si>
  <si>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</si>
  <si>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</si>
  <si>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</si>
  <si>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</si>
  <si>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</si>
  <si>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</si>
  <si>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</si>
  <si>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</si>
  <si>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</si>
  <si>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</si>
  <si>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</si>
  <si>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</si>
  <si>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</si>
  <si>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</si>
  <si>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</si>
  <si>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</si>
  <si>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</si>
  <si>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</si>
  <si>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</si>
  <si>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</si>
  <si>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</si>
  <si>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</si>
  <si>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</si>
  <si>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</si>
  <si>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</si>
  <si>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</si>
  <si>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</si>
  <si>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</si>
  <si>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</si>
  <si>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</si>
  <si>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</si>
  <si>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</si>
  <si>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</si>
  <si>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</si>
  <si>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</si>
  <si>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</si>
  <si>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</si>
  <si>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</si>
  <si>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</si>
  <si>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</si>
  <si>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</si>
  <si>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</si>
  <si>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</si>
  <si>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</si>
  <si>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</si>
  <si>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</si>
  <si>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</si>
  <si>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</si>
  <si>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</si>
  <si>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</si>
  <si>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</si>
  <si>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</si>
  <si>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</si>
  <si>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</si>
  <si>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</si>
  <si>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</si>
  <si>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</si>
  <si>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</si>
  <si>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</si>
  <si>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</si>
  <si>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</si>
  <si>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</si>
  <si>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</si>
  <si>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</si>
  <si>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</si>
  <si>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</si>
  <si>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</si>
  <si>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</si>
  <si>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</si>
  <si>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</si>
  <si>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</si>
  <si>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</si>
  <si>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</si>
  <si>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</si>
  <si>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</si>
  <si>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</si>
  <si>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</si>
  <si>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</si>
  <si>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</si>
  <si>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</si>
  <si>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</si>
  <si>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</si>
  <si>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</si>
  <si>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</si>
  <si>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</si>
  <si>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</si>
  <si>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</si>
  <si>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</si>
  <si>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</si>
  <si>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</si>
  <si>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</si>
  <si>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</si>
  <si>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</si>
  <si>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</si>
  <si>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</si>
  <si>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</si>
  <si>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</si>
  <si>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</si>
  <si>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</si>
  <si>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</si>
  <si>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</si>
  <si>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</si>
  <si>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</si>
  <si>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</si>
  <si>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</si>
  <si>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</si>
  <si>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</si>
  <si>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</si>
  <si>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</si>
  <si>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</si>
  <si>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</si>
  <si>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</si>
  <si>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</si>
  <si>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</si>
  <si>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</si>
  <si>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</si>
  <si>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</si>
  <si>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</si>
  <si>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</si>
  <si>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</si>
  <si>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</si>
  <si>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</si>
  <si>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</si>
  <si>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</si>
  <si>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</si>
  <si>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</si>
  <si>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</si>
  <si>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</si>
  <si>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</si>
  <si>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</si>
  <si>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</si>
  <si>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</si>
  <si>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</si>
  <si>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</si>
  <si>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</si>
  <si>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</si>
  <si>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</si>
  <si>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</si>
  <si>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</si>
  <si>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</si>
  <si>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</si>
  <si>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</si>
  <si>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</si>
  <si>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</si>
  <si>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</si>
  <si>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</si>
  <si>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</si>
  <si>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</si>
  <si>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</si>
  <si>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</si>
  <si>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</si>
  <si>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</si>
  <si>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</si>
  <si>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</si>
  <si>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</si>
  <si>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</si>
  <si>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</si>
  <si>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</si>
  <si>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</si>
  <si>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</si>
  <si>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</si>
  <si>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</si>
  <si>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</si>
  <si>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</si>
  <si>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</si>
  <si>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</si>
  <si>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</si>
  <si>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</si>
  <si>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</si>
  <si>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</si>
  <si>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</si>
  <si>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</si>
  <si>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</si>
  <si>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</si>
  <si>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</si>
  <si>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</si>
  <si>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</si>
  <si>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</si>
  <si>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</si>
  <si>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</si>
  <si>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</si>
  <si>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</si>
  <si>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</si>
  <si>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</si>
  <si>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</si>
  <si>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</si>
  <si>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</si>
  <si>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</si>
  <si>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</si>
  <si>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</si>
  <si>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</si>
  <si>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</si>
  <si>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</si>
  <si>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</si>
  <si>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</si>
  <si>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</si>
  <si>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</si>
  <si>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</si>
  <si>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</si>
  <si>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</si>
  <si>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</si>
  <si>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</si>
  <si>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</si>
  <si>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</si>
  <si>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</si>
  <si>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</si>
  <si>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</si>
  <si>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</si>
  <si>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</si>
  <si>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</si>
  <si>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</si>
  <si>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</si>
  <si>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</si>
  <si>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</si>
  <si>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</si>
  <si>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</si>
  <si>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</si>
  <si>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</si>
  <si>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</si>
  <si>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</si>
  <si>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</si>
  <si>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</si>
  <si>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</si>
  <si>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</si>
  <si>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</si>
  <si>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</si>
  <si>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</si>
  <si>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</si>
  <si>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</si>
  <si>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</si>
  <si>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</si>
  <si>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</si>
  <si>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</si>
  <si>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</si>
  <si>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</si>
  <si>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</si>
  <si>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</si>
  <si>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</si>
  <si>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</si>
  <si>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</si>
  <si>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</si>
  <si>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</si>
  <si>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</si>
  <si>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</si>
  <si>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</si>
  <si>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</si>
  <si>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</si>
  <si>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</si>
  <si>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</si>
  <si>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</si>
  <si>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</si>
  <si>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</si>
  <si>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</si>
  <si>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</si>
  <si>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</si>
  <si>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</si>
  <si>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</si>
  <si>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</si>
  <si>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</si>
  <si>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</si>
  <si>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</si>
  <si>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</si>
  <si>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</si>
  <si>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</si>
  <si>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</si>
  <si>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</si>
  <si>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</si>
  <si>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</si>
  <si>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</si>
  <si>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</si>
  <si>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</si>
  <si>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</si>
  <si>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</si>
  <si>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</si>
  <si>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</si>
  <si>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</si>
  <si>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</si>
  <si>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</si>
  <si>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</si>
  <si>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</si>
  <si>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</si>
  <si>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</si>
  <si>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</si>
  <si>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</si>
  <si>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</si>
  <si>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</si>
  <si>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</si>
  <si>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</si>
  <si>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</si>
  <si>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</si>
  <si>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</si>
  <si>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</si>
  <si>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</si>
  <si>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</si>
  <si>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</si>
  <si>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</si>
  <si>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</si>
  <si>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</si>
  <si>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</si>
  <si>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</si>
  <si>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</si>
  <si>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</si>
  <si>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</si>
  <si>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</si>
  <si>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</si>
  <si>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</si>
  <si>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</si>
  <si>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</si>
  <si>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</si>
  <si>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</si>
  <si>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</si>
  <si>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</si>
  <si>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</si>
  <si>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</si>
  <si>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</si>
  <si>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</si>
  <si>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</si>
  <si>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</si>
  <si>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</si>
  <si>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</si>
  <si>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</si>
  <si>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</si>
  <si>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</si>
  <si>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</si>
  <si>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</si>
  <si>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</si>
  <si>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</si>
  <si>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</si>
  <si>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</si>
  <si>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</si>
  <si>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</si>
  <si>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</si>
  <si>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</si>
  <si>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</si>
  <si>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</si>
  <si>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</si>
  <si>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</si>
  <si>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</si>
  <si>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</si>
  <si>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</si>
  <si>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</si>
  <si>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</si>
  <si>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</si>
  <si>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</si>
  <si>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</si>
  <si>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</si>
  <si>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</si>
  <si>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</si>
  <si>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</si>
  <si>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</si>
  <si>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</si>
  <si>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</si>
  <si>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</si>
  <si>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</si>
  <si>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</si>
  <si>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</si>
  <si>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</si>
  <si>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</si>
  <si>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</si>
  <si>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</si>
  <si>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</si>
  <si>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</si>
  <si>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</si>
  <si>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</si>
  <si>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</si>
  <si>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</si>
  <si>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</si>
  <si>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</si>
  <si>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</si>
  <si>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</si>
  <si>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</si>
  <si>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</si>
  <si>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</si>
  <si>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</si>
  <si>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</si>
  <si>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</si>
  <si>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</si>
  <si>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</si>
  <si>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</si>
  <si>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</si>
  <si>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</si>
  <si>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</si>
  <si>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</si>
  <si>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</si>
  <si>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</si>
  <si>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</si>
  <si>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</si>
  <si>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</si>
  <si>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</si>
  <si>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</si>
  <si>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</si>
  <si>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</si>
  <si>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</si>
  <si>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</si>
  <si>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</si>
  <si>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</si>
  <si>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</si>
  <si>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</si>
  <si>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</si>
  <si>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</si>
  <si>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</si>
  <si>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</si>
  <si>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</si>
  <si>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</si>
  <si>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</si>
  <si>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</si>
  <si>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</si>
  <si>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</si>
  <si>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</si>
  <si>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</si>
  <si>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</si>
  <si>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</si>
  <si>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</si>
  <si>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</si>
  <si>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</si>
  <si>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</si>
  <si>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</si>
  <si>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</si>
  <si>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</si>
  <si>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</si>
  <si>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</si>
  <si>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</si>
  <si>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</si>
  <si>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</si>
  <si>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</si>
  <si>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</si>
  <si>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</si>
  <si>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</si>
  <si>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</si>
  <si>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</si>
  <si>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</si>
  <si>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</si>
  <si>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</si>
  <si>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</si>
  <si>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</si>
  <si>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</si>
  <si>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</si>
  <si>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</si>
  <si>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</si>
  <si>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</si>
  <si>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</si>
  <si>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</si>
  <si>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</si>
  <si>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</si>
  <si>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</si>
  <si>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</si>
  <si>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</si>
  <si>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</si>
  <si>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</si>
  <si>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</si>
  <si>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</si>
  <si>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</si>
  <si>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</si>
  <si>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</si>
  <si>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</si>
  <si>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</si>
  <si>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</si>
  <si>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</si>
  <si>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</si>
  <si>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</si>
  <si>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</si>
  <si>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</si>
  <si>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</si>
  <si>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</si>
  <si>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</si>
  <si>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</si>
  <si>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</si>
  <si>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</si>
  <si>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</si>
  <si>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</si>
  <si>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</si>
  <si>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</si>
  <si>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</si>
  <si>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</si>
  <si>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</si>
  <si>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</si>
  <si>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</si>
  <si>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</si>
  <si>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</si>
  <si>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</si>
  <si>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</si>
  <si>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</si>
  <si>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</si>
  <si>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</si>
  <si>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</si>
  <si>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</si>
  <si>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</si>
  <si>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</si>
  <si>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</si>
  <si>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</si>
  <si>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</si>
  <si>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</si>
  <si>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</si>
  <si>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</si>
  <si>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</si>
  <si>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</si>
  <si>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</si>
  <si>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</si>
  <si>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</si>
  <si>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</si>
  <si>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</si>
  <si>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</si>
  <si>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</si>
  <si>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</si>
  <si>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</si>
  <si>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</si>
  <si>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</si>
  <si>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</si>
  <si>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</si>
  <si>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</si>
  <si>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</si>
  <si>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</si>
  <si>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</si>
  <si>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</si>
  <si>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</si>
  <si>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</si>
  <si>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</si>
  <si>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</si>
  <si>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</si>
  <si>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</si>
  <si>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</si>
  <si>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</si>
  <si>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</si>
  <si>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</si>
  <si>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</si>
  <si>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</si>
  <si>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</si>
  <si>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</si>
  <si>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</si>
  <si>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</si>
  <si>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</si>
  <si>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</si>
  <si>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</si>
  <si>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</si>
  <si>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</si>
  <si>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</si>
  <si>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</si>
  <si>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</si>
  <si>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</si>
  <si>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</si>
  <si>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</si>
  <si>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</si>
  <si>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</si>
  <si>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</si>
  <si>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</si>
  <si>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</si>
  <si>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</si>
  <si>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</si>
  <si>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</si>
  <si>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</si>
  <si>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</si>
  <si>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</si>
  <si>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</si>
  <si>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</si>
  <si>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</si>
  <si>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</si>
  <si>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</si>
  <si>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</si>
  <si>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</si>
  <si>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</si>
  <si>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</si>
  <si>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</si>
  <si>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</si>
  <si>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</si>
  <si>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</si>
  <si>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</si>
  <si>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</si>
  <si>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</si>
  <si>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</si>
  <si>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</si>
  <si>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</si>
  <si>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</si>
  <si>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</si>
  <si>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</si>
  <si>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</si>
  <si>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</si>
  <si>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</si>
  <si>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</si>
  <si>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</si>
  <si>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</si>
  <si>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</si>
  <si>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</si>
  <si>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</si>
  <si>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</si>
  <si>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</si>
  <si>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</si>
  <si>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</si>
  <si>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</si>
  <si>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</si>
  <si>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</si>
  <si>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</si>
  <si>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</si>
  <si>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</si>
  <si>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</si>
  <si>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</si>
  <si>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</si>
  <si>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</si>
  <si>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</si>
  <si>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</si>
  <si>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</si>
  <si>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</si>
  <si>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</si>
  <si>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</si>
  <si>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</si>
  <si>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</si>
  <si>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</si>
  <si>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</si>
  <si>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</si>
  <si>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</si>
  <si>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</si>
  <si>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</si>
  <si>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</si>
  <si>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</si>
  <si>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</si>
  <si>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</si>
  <si>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</si>
  <si>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</si>
  <si>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</si>
  <si>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</si>
  <si>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</si>
  <si>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</si>
  <si>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</si>
  <si>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</si>
  <si>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</si>
  <si>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</si>
  <si>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</si>
  <si>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</si>
  <si>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</si>
  <si>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</si>
  <si>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</si>
  <si>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</si>
  <si>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</si>
  <si>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</si>
  <si>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</si>
  <si>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</si>
  <si>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</si>
  <si>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</si>
  <si>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</si>
  <si>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</si>
  <si>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</si>
  <si>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</si>
  <si>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</si>
  <si>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</si>
  <si>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</si>
  <si>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</si>
  <si>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</si>
  <si>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</si>
  <si>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</si>
  <si>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</si>
  <si>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</si>
  <si>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</si>
  <si>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</si>
  <si>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</si>
  <si>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</si>
  <si>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</si>
  <si>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</si>
  <si>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</si>
  <si>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</si>
  <si>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</si>
  <si>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</si>
  <si>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</si>
  <si>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</si>
  <si>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</si>
  <si>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</si>
  <si>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</si>
  <si>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</si>
  <si>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</si>
  <si>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</si>
  <si>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</si>
  <si>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</si>
  <si>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</si>
  <si>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</si>
  <si>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</si>
  <si>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</si>
  <si>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</si>
  <si>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</si>
  <si>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</si>
  <si>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</si>
  <si>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</si>
  <si>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</si>
  <si>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</si>
  <si>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</si>
  <si>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</si>
  <si>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</si>
  <si>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</si>
  <si>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</si>
  <si>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</si>
  <si>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</si>
  <si>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</si>
  <si>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</si>
  <si>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</si>
  <si>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</si>
  <si>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</si>
  <si>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</si>
  <si>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</si>
  <si>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</si>
  <si>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</si>
  <si>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</si>
  <si>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</si>
  <si>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</si>
  <si>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</si>
  <si>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</si>
  <si>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</si>
  <si>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</si>
  <si>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</si>
  <si>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</si>
  <si>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</si>
  <si>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</si>
  <si>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</si>
  <si>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</si>
  <si>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</si>
  <si>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</si>
  <si>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</si>
  <si>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</si>
  <si>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</si>
  <si>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</si>
  <si>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</si>
  <si>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</si>
  <si>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</si>
  <si>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</si>
  <si>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</si>
  <si>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</si>
  <si>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</si>
  <si>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</si>
  <si>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</si>
  <si>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</si>
  <si>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</si>
  <si>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</si>
  <si>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</si>
  <si>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</si>
  <si>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</si>
  <si>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</si>
  <si>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</si>
  <si>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</si>
  <si>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</si>
  <si>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</si>
  <si>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</si>
  <si>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</si>
  <si>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</si>
  <si>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</si>
  <si>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</si>
  <si>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</si>
  <si>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</si>
  <si>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</si>
  <si>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</si>
  <si>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</si>
  <si>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</si>
  <si>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</si>
  <si>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</si>
  <si>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</si>
  <si>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</si>
  <si>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</si>
  <si>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</si>
  <si>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</si>
  <si>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</si>
  <si>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</si>
  <si>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</si>
  <si>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</si>
  <si>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</si>
  <si>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</si>
  <si>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</si>
  <si>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</si>
  <si>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</si>
  <si>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</si>
  <si>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</si>
  <si>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</si>
  <si>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</si>
  <si>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</si>
  <si>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</si>
  <si>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</si>
  <si>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</si>
  <si>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</si>
  <si>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</si>
  <si>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</si>
  <si>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</si>
  <si>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</si>
  <si>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</si>
  <si>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</si>
  <si>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</si>
  <si>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</si>
  <si>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</si>
  <si>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</si>
  <si>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</si>
  <si>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</si>
  <si>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</si>
  <si>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</si>
  <si>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</si>
  <si>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</si>
  <si>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</si>
  <si>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</si>
  <si>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</si>
  <si>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</si>
  <si>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</si>
  <si>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</si>
  <si>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</si>
  <si>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</si>
  <si>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</si>
  <si>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</si>
  <si>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</si>
  <si>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</si>
  <si>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</si>
  <si>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</si>
  <si>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</si>
  <si>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</si>
  <si>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</si>
  <si>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</si>
  <si>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</si>
  <si>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</si>
  <si>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</si>
  <si>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</si>
  <si>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</si>
  <si>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</si>
  <si>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</si>
  <si>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</si>
  <si>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</si>
  <si>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</si>
  <si>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</si>
  <si>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</si>
  <si>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</si>
  <si>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</si>
  <si>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</si>
  <si>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</si>
  <si>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</si>
  <si>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</si>
  <si>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</si>
  <si>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</si>
  <si>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</si>
  <si>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</si>
  <si>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</si>
  <si>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</si>
  <si>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</si>
  <si>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</si>
  <si>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</si>
  <si>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</si>
  <si>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</si>
  <si>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</si>
  <si>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</si>
  <si>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</si>
  <si>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</si>
  <si>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</si>
  <si>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</si>
  <si>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</si>
  <si>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</si>
  <si>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</si>
  <si>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</si>
  <si>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</si>
  <si>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</si>
  <si>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</si>
  <si>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</si>
  <si>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</si>
  <si>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</si>
  <si>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</si>
  <si>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</si>
  <si>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</si>
  <si>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</si>
  <si>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</si>
  <si>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</si>
  <si>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</si>
  <si>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</si>
  <si>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</si>
  <si>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</si>
  <si>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</si>
  <si>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</si>
  <si>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</si>
  <si>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</si>
  <si>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</si>
  <si>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</si>
  <si>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</si>
  <si>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</si>
  <si>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</si>
  <si>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</si>
  <si>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</si>
  <si>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</si>
  <si>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</si>
  <si>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</si>
  <si>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</si>
  <si>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</si>
  <si>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</si>
  <si>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</si>
  <si>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</si>
  <si>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</si>
  <si>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</si>
  <si>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</si>
  <si>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</si>
  <si>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</si>
  <si>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</si>
  <si>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</si>
  <si>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</si>
  <si>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</si>
  <si>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</si>
  <si>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</si>
  <si>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</si>
  <si>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</si>
  <si>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</si>
  <si>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</si>
  <si>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</si>
  <si>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</si>
  <si>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</si>
  <si>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</si>
  <si>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</si>
  <si>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</si>
  <si>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</si>
  <si>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</si>
  <si>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</si>
  <si>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</si>
  <si>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</si>
  <si>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</si>
  <si>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</si>
  <si>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</si>
  <si>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</si>
  <si>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</si>
  <si>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</si>
  <si>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</si>
  <si>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</si>
  <si>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</si>
  <si>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</si>
  <si>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</si>
  <si>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</si>
  <si>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</si>
  <si>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</si>
  <si>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</si>
  <si>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</si>
  <si>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</si>
  <si>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</si>
  <si>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</si>
  <si>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</si>
  <si>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</si>
  <si>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</si>
  <si>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</si>
  <si>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</si>
  <si>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</si>
  <si>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</si>
  <si>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</si>
  <si>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</si>
  <si>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</si>
  <si>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</si>
  <si>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</si>
  <si>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</si>
  <si>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</si>
  <si>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</si>
  <si>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</si>
  <si>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</si>
  <si>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</si>
  <si>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</si>
  <si>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</si>
  <si>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</si>
  <si>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</si>
  <si>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</si>
  <si>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</si>
  <si>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</si>
  <si>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</si>
  <si>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</si>
  <si>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</si>
  <si>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</si>
  <si>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</si>
  <si>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</si>
  <si>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</si>
  <si>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</si>
  <si>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</si>
  <si>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</si>
  <si>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</si>
  <si>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</si>
  <si>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</si>
  <si>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</si>
  <si>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</si>
  <si>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</si>
  <si>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</si>
  <si>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</si>
  <si>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</si>
  <si>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</si>
  <si>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</si>
  <si>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</si>
  <si>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</si>
  <si>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</si>
  <si>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</si>
  <si>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</si>
  <si>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</si>
  <si>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</si>
  <si>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</si>
  <si>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</si>
  <si>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</si>
  <si>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</si>
  <si>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</si>
  <si>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</si>
  <si>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</si>
  <si>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</si>
  <si>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</si>
  <si>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</si>
  <si>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</si>
  <si>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</si>
  <si>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</si>
  <si>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</si>
  <si>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</si>
  <si>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</si>
  <si>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</si>
  <si>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</si>
  <si>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</si>
  <si>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</si>
  <si>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</si>
  <si>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</si>
  <si>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</si>
  <si>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</si>
  <si>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</si>
  <si>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</si>
  <si>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</si>
  <si>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</si>
  <si>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</si>
  <si>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</si>
  <si>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</si>
  <si>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</si>
  <si>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</si>
  <si>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</si>
  <si>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</si>
  <si>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</si>
  <si>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</si>
  <si>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</si>
  <si>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</si>
  <si>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</si>
  <si>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</si>
  <si>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</si>
  <si>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</si>
  <si>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</si>
  <si>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</si>
  <si>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</si>
  <si>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</si>
  <si>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</si>
  <si>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</si>
  <si>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</si>
  <si>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</si>
  <si>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</si>
  <si>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</si>
  <si>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</si>
  <si>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</si>
  <si>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</si>
  <si>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</si>
  <si>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</si>
  <si>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</si>
  <si>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</si>
  <si>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</si>
  <si>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</si>
  <si>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</si>
  <si>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</si>
  <si>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</si>
  <si>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</si>
  <si>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</si>
  <si>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</si>
  <si>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</si>
  <si>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</si>
  <si>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</si>
  <si>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</si>
  <si>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</si>
  <si>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</si>
  <si>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</si>
  <si>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</si>
  <si>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</si>
  <si>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</si>
  <si>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</si>
  <si>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</si>
  <si>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</si>
  <si>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</si>
  <si>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</si>
  <si>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</si>
  <si>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</si>
  <si>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</si>
  <si>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</si>
  <si>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</si>
  <si>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</si>
  <si>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</si>
  <si>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</si>
  <si>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</si>
  <si>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</si>
  <si>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</si>
  <si>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</si>
  <si>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</si>
  <si>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</si>
  <si>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</si>
  <si>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</si>
  <si>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</si>
  <si>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</si>
  <si>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</si>
  <si>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</si>
  <si>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</si>
  <si>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</si>
  <si>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</si>
  <si>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</si>
  <si>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</si>
  <si>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</si>
  <si>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</si>
  <si>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</si>
  <si>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</si>
  <si>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</si>
  <si>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</si>
  <si>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</si>
  <si>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</si>
  <si>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</si>
  <si>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</si>
  <si>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</si>
  <si>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</si>
  <si>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</si>
  <si>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</si>
  <si>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</si>
  <si>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</si>
  <si>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</si>
  <si>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</si>
  <si>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</si>
  <si>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</si>
  <si>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</si>
  <si>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</si>
  <si>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</si>
  <si>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</si>
  <si>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</si>
  <si>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</si>
  <si>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</si>
  <si>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</si>
  <si>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</si>
  <si>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</si>
  <si>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</si>
  <si>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</si>
  <si>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</si>
  <si>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</si>
  <si>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</si>
  <si>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</si>
  <si>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</si>
  <si>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</si>
  <si>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</si>
  <si>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</si>
  <si>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</si>
  <si>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</si>
  <si>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</si>
  <si>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</si>
  <si>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</si>
  <si>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</si>
  <si>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</si>
  <si>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</si>
  <si>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</si>
  <si>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</si>
  <si>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</si>
  <si>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</si>
  <si>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</si>
  <si>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</si>
  <si>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</si>
  <si>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</si>
  <si>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</si>
  <si>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</si>
  <si>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</si>
  <si>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</si>
  <si>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</si>
  <si>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</si>
  <si>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</si>
  <si>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</si>
  <si>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</si>
  <si>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</si>
  <si>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</si>
  <si>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</si>
  <si>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</si>
  <si>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</si>
  <si>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</si>
  <si>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</si>
  <si>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</si>
  <si>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</si>
  <si>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</si>
  <si>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</si>
  <si>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</si>
  <si>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</si>
  <si>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</si>
  <si>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</si>
  <si>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</si>
  <si>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</si>
  <si>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</si>
  <si>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</si>
  <si>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</si>
  <si>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</si>
  <si>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</si>
  <si>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</si>
  <si>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</si>
  <si>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</si>
  <si>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</si>
  <si>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</si>
  <si>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</si>
  <si>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</si>
  <si>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</si>
  <si>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</si>
  <si>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</si>
  <si>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</si>
  <si>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</si>
  <si>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</si>
  <si>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</si>
  <si>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</si>
  <si>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</si>
  <si>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</si>
  <si>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</si>
  <si>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</si>
  <si>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</si>
  <si>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</si>
  <si>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</si>
  <si>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</si>
  <si>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</si>
  <si>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</si>
  <si>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</si>
  <si>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</si>
  <si>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</si>
  <si>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</si>
  <si>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</si>
  <si>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</si>
  <si>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</si>
  <si>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</si>
  <si>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</si>
  <si>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</si>
  <si>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</si>
  <si>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</si>
  <si>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</si>
  <si>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</si>
  <si>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</si>
  <si>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</si>
  <si>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</si>
  <si>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</si>
  <si>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</si>
  <si>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</si>
  <si>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</si>
  <si>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</si>
  <si>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</si>
  <si>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</si>
  <si>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</si>
  <si>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</si>
  <si>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</si>
  <si>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</si>
  <si>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</si>
  <si>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</si>
  <si>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</si>
  <si>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</si>
  <si>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</si>
  <si>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</si>
  <si>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</si>
  <si>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</si>
  <si>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</si>
  <si>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</si>
  <si>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</si>
  <si>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</si>
  <si>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</si>
  <si>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</si>
  <si>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</si>
  <si>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</si>
  <si>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</si>
  <si>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</si>
  <si>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</si>
  <si>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</si>
  <si>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</si>
  <si>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</si>
  <si>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</si>
  <si>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</si>
  <si>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</si>
  <si>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</si>
  <si>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</si>
  <si>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</si>
  <si>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</si>
  <si>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</si>
  <si>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</si>
  <si>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</si>
  <si>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</si>
  <si>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</si>
  <si>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</si>
  <si>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</si>
  <si>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</si>
  <si>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</si>
  <si>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</si>
  <si>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</si>
  <si>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</si>
  <si>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</si>
  <si>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</si>
  <si>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</si>
  <si>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</si>
  <si>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</si>
  <si>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</si>
  <si>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</si>
  <si>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</si>
  <si>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</si>
  <si>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</si>
  <si>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</si>
  <si>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</si>
  <si>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</si>
  <si>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</si>
  <si>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</si>
  <si>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</si>
  <si>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</si>
  <si>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</si>
  <si>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</si>
  <si>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</si>
  <si>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</si>
  <si>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</si>
  <si>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</si>
  <si>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</si>
  <si>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</si>
  <si>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</si>
  <si>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</si>
  <si>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</si>
  <si>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</si>
  <si>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</si>
  <si>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</si>
  <si>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</si>
  <si>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</si>
  <si>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</si>
  <si>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</si>
  <si>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</si>
  <si>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</si>
  <si>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</si>
  <si>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</si>
  <si>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</si>
  <si>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</si>
  <si>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</si>
  <si>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</si>
  <si>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</si>
  <si>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</si>
  <si>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</si>
  <si>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</si>
  <si>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</si>
  <si>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</si>
  <si>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</si>
  <si>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</si>
  <si>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</si>
  <si>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</si>
  <si>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</si>
  <si>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</si>
  <si>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</si>
  <si>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</si>
  <si>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</si>
  <si>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</si>
  <si>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</si>
  <si>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</si>
  <si>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</si>
  <si>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</si>
  <si>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</si>
  <si>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</si>
  <si>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</si>
  <si>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</si>
  <si>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</si>
  <si>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</si>
  <si>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</si>
  <si>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</si>
  <si>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</si>
  <si>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</si>
  <si>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</si>
  <si>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</si>
  <si>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</si>
  <si>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</si>
  <si>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</si>
  <si>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</si>
  <si>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</si>
  <si>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</si>
  <si>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</si>
  <si>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</si>
  <si>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</si>
  <si>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</si>
  <si>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</si>
  <si>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</si>
  <si>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</si>
  <si>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</si>
  <si>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</si>
  <si>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</si>
  <si>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</si>
  <si>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</si>
  <si>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</si>
  <si>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</si>
  <si>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</si>
  <si>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</si>
  <si>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</si>
  <si>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</si>
  <si>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</si>
  <si>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</si>
  <si>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</si>
  <si>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</si>
  <si>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</si>
  <si>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</si>
  <si>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</si>
  <si>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</si>
  <si>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</si>
  <si>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</si>
  <si>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</si>
  <si>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</si>
  <si>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</si>
  <si>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</si>
  <si>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</si>
  <si>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</si>
  <si>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</si>
  <si>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</si>
  <si>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</si>
  <si>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</si>
  <si>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</si>
  <si>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</si>
  <si>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</si>
  <si>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</si>
  <si>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</si>
  <si>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</si>
  <si>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</si>
  <si>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</si>
  <si>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</si>
  <si>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</si>
  <si>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</si>
  <si>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</si>
  <si>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</si>
  <si>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</si>
  <si>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</si>
  <si>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</si>
  <si>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</si>
  <si>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</si>
  <si>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</si>
  <si>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</si>
  <si>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</si>
  <si>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</si>
  <si>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</si>
  <si>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</si>
  <si>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</si>
  <si>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</si>
  <si>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</si>
  <si>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</si>
  <si>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</si>
  <si>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</si>
  <si>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</si>
  <si>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</si>
  <si>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</si>
  <si>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</si>
  <si>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</si>
  <si>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</si>
  <si>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</si>
  <si>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</si>
  <si>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</si>
  <si>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</si>
  <si>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</si>
  <si>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</si>
  <si>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</si>
  <si>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</si>
  <si>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</si>
  <si>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</si>
  <si>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</si>
  <si>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</si>
  <si>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</si>
  <si>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</si>
  <si>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</si>
  <si>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</si>
  <si>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</si>
  <si>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</si>
  <si>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</si>
  <si>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</si>
  <si>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</si>
  <si>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</si>
  <si>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</si>
  <si>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</si>
  <si>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</si>
  <si>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</si>
  <si>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</si>
  <si>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</si>
  <si>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</si>
  <si>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</si>
  <si>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</si>
  <si>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</si>
  <si>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</si>
  <si>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</si>
  <si>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</si>
  <si>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</si>
  <si>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</si>
  <si>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</si>
  <si>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</si>
  <si>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</si>
  <si>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</si>
  <si>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</si>
  <si>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</si>
  <si>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</si>
  <si>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</si>
  <si>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</si>
  <si>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</si>
  <si>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</si>
  <si>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</si>
  <si>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</si>
  <si>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</si>
  <si>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</si>
  <si>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</si>
  <si>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</si>
  <si>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</si>
  <si>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</si>
  <si>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</si>
  <si>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</si>
  <si>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</si>
  <si>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</si>
  <si>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</si>
  <si>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</si>
  <si>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</si>
  <si>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</si>
  <si>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</si>
  <si>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</si>
  <si>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</si>
  <si>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</si>
  <si>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</si>
  <si>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</si>
  <si>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</si>
  <si>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</si>
  <si>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</si>
  <si>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</si>
  <si>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</si>
  <si>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</si>
  <si>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</si>
  <si>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</si>
  <si>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</si>
  <si>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</si>
  <si>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</si>
  <si>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</si>
  <si>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</si>
  <si>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</si>
  <si>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</si>
  <si>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</si>
  <si>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</si>
  <si>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</si>
  <si>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</si>
  <si>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</si>
  <si>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</si>
  <si>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</si>
  <si>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</si>
  <si>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</si>
  <si>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</si>
  <si>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</si>
  <si>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</si>
  <si>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</si>
  <si>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</si>
  <si>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</si>
  <si>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</si>
  <si>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</si>
  <si>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</si>
  <si>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</si>
  <si>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</si>
  <si>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</si>
  <si>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</si>
  <si>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</si>
  <si>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</si>
  <si>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</si>
  <si>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</si>
  <si>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</si>
  <si>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</si>
  <si>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</si>
  <si>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</si>
  <si>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</si>
  <si>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</si>
  <si>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</si>
  <si>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</si>
  <si>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</si>
  <si>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</si>
  <si>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</si>
  <si>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</si>
  <si>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</si>
  <si>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</si>
  <si>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</si>
  <si>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</si>
  <si>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</si>
  <si>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</si>
  <si>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</si>
  <si>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</si>
  <si>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</si>
  <si>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</si>
  <si>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</si>
  <si>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</si>
  <si>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</si>
  <si>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</si>
  <si>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</si>
  <si>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</si>
  <si>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</si>
  <si>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</si>
  <si>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</si>
  <si>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</si>
  <si>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</si>
  <si>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</si>
  <si>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</si>
  <si>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</si>
  <si>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</si>
  <si>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</si>
  <si>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</si>
  <si>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</si>
  <si>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</si>
  <si>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</si>
  <si>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</si>
  <si>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</si>
  <si>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</si>
  <si>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</si>
  <si>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</si>
  <si>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</si>
  <si>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</si>
  <si>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</si>
  <si>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</si>
  <si>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</si>
  <si>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</si>
  <si>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</si>
  <si>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</si>
  <si>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</si>
  <si>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</si>
  <si>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</si>
  <si>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</si>
  <si>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</si>
  <si>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</si>
  <si>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</si>
  <si>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</si>
  <si>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</si>
  <si>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</si>
  <si>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</si>
  <si>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</si>
  <si>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</si>
  <si>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</si>
  <si>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</si>
  <si>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</si>
  <si>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</si>
  <si>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</si>
  <si>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</si>
  <si>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</si>
  <si>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</si>
  <si>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</si>
  <si>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</si>
  <si>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</si>
  <si>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</si>
  <si>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</si>
  <si>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</si>
  <si>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</si>
  <si>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</si>
  <si>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</si>
  <si>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</si>
  <si>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</si>
  <si>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</si>
  <si>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</si>
  <si>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</si>
  <si>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</si>
  <si>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</si>
  <si>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</si>
  <si>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</si>
  <si>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</si>
  <si>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</si>
  <si>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</si>
  <si>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</si>
  <si>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</si>
  <si>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</si>
  <si>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</si>
  <si>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</si>
  <si>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</si>
  <si>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</si>
  <si>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</si>
  <si>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</si>
  <si>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</si>
  <si>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</si>
  <si>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</si>
  <si>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</si>
  <si>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</si>
  <si>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</si>
  <si>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</si>
  <si>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</si>
  <si>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</si>
  <si>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</si>
  <si>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</si>
  <si>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</si>
  <si>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</si>
  <si>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</si>
  <si>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</si>
  <si>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</si>
  <si>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</si>
  <si>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</si>
  <si>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</si>
  <si>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</si>
  <si>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</si>
  <si>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</si>
  <si>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</si>
  <si>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</si>
  <si>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</si>
  <si>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</si>
  <si>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</si>
  <si>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</si>
  <si>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</si>
  <si>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</si>
  <si>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</si>
  <si>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</si>
  <si>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</si>
  <si>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</si>
  <si>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</si>
  <si>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</si>
  <si>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</si>
  <si>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</si>
  <si>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</si>
  <si>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</si>
  <si>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</si>
  <si>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</si>
  <si>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</si>
  <si>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</si>
  <si>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</si>
  <si>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</si>
  <si>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</si>
  <si>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</si>
  <si>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</si>
  <si>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</si>
  <si>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</si>
  <si>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</si>
  <si>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</si>
  <si>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</si>
  <si>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</si>
  <si>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</si>
  <si>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</si>
  <si>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</si>
  <si>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</si>
  <si>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</si>
  <si>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</si>
  <si>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</si>
  <si>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</si>
  <si>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</si>
  <si>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</si>
  <si>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</si>
  <si>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</si>
  <si>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</si>
  <si>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</si>
  <si>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</si>
  <si>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</si>
  <si>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</si>
  <si>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</si>
  <si>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</si>
  <si>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</si>
  <si>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</si>
  <si>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</si>
  <si>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</si>
  <si>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</si>
  <si>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</si>
  <si>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</si>
  <si>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</si>
  <si>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</si>
  <si>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</si>
  <si>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</si>
  <si>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</si>
  <si>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</si>
  <si>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</si>
  <si>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</si>
  <si>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</si>
  <si>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</si>
  <si>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</si>
  <si>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</si>
  <si>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</si>
  <si>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</si>
  <si>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</si>
  <si>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</si>
  <si>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</si>
  <si>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</si>
  <si>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</si>
  <si>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</si>
  <si>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</si>
  <si>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</si>
  <si>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</si>
  <si>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</si>
  <si>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</si>
  <si>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</si>
  <si>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</si>
  <si>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</si>
  <si>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</si>
  <si>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</si>
  <si>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</si>
  <si>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</si>
  <si>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</si>
  <si>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</si>
  <si>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</si>
  <si>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</si>
  <si>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</si>
  <si>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</si>
  <si>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</si>
  <si>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</si>
  <si>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</si>
  <si>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</si>
  <si>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</si>
  <si>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</si>
  <si>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</si>
  <si>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</si>
  <si>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</si>
  <si>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</si>
  <si>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</si>
  <si>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</si>
  <si>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</si>
  <si>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</si>
  <si>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</si>
  <si>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</si>
  <si>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</si>
  <si>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</si>
  <si>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</si>
  <si>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</si>
  <si>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</si>
  <si>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</si>
  <si>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</si>
  <si>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</si>
  <si>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</si>
  <si>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</si>
  <si>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</si>
  <si>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</si>
  <si>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</si>
  <si>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</si>
  <si>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</si>
  <si>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</si>
  <si>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</si>
  <si>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</si>
  <si>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</si>
  <si>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</si>
  <si>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</si>
  <si>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</si>
  <si>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</si>
  <si>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</si>
  <si>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</si>
  <si>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</si>
  <si>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</si>
  <si>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</si>
  <si>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</si>
  <si>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</si>
  <si>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</si>
  <si>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</si>
  <si>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</si>
  <si>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</si>
  <si>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</si>
  <si>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</si>
  <si>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</si>
  <si>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</si>
  <si>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</si>
  <si>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</si>
  <si>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</si>
  <si>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</si>
  <si>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</si>
  <si>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</si>
  <si>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</si>
  <si>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</si>
  <si>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</si>
  <si>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</si>
  <si>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</si>
  <si>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</si>
  <si>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</si>
  <si>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</si>
  <si>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</si>
  <si>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</si>
  <si>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</si>
  <si>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</si>
  <si>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</si>
  <si>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</si>
  <si>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</si>
  <si>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</si>
  <si>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</si>
  <si>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</si>
  <si>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</si>
  <si>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</si>
  <si>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</si>
  <si>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</si>
  <si>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</si>
  <si>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</si>
  <si>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</si>
  <si>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</si>
  <si>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</si>
  <si>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</si>
  <si>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</si>
  <si>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</si>
  <si>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</si>
  <si>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</si>
  <si>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</si>
  <si>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</si>
  <si>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</si>
  <si>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</si>
  <si>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</si>
  <si>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</si>
  <si>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</si>
  <si>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</si>
  <si>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</si>
  <si>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</si>
  <si>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</si>
  <si>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</si>
  <si>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</si>
  <si>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</si>
  <si>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</si>
  <si>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</si>
  <si>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</si>
  <si>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</si>
  <si>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</si>
  <si>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</si>
  <si>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</si>
  <si>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</si>
  <si>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</si>
  <si>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</si>
  <si>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</si>
  <si>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</si>
  <si>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</si>
  <si>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</si>
  <si>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</si>
  <si>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</si>
  <si>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</si>
  <si>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</si>
  <si>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</si>
  <si>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</si>
  <si>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</si>
  <si>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</si>
  <si>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</si>
  <si>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</si>
  <si>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</si>
  <si>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</si>
  <si>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</si>
  <si>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</si>
  <si>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</si>
  <si>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</si>
  <si>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</si>
  <si>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</si>
  <si>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</si>
  <si>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</si>
  <si>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</si>
  <si>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</si>
  <si>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</si>
  <si>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</si>
  <si>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</si>
  <si>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</si>
  <si>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</si>
  <si>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</si>
  <si>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</si>
  <si>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</si>
  <si>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</si>
  <si>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</si>
  <si>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</si>
  <si>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</si>
  <si>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</si>
  <si>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</si>
  <si>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</si>
  <si>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</si>
  <si>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</si>
  <si>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</si>
  <si>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</si>
  <si>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</si>
  <si>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</si>
  <si>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</si>
  <si>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</si>
  <si>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</si>
  <si>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</si>
  <si>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</si>
  <si>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</si>
  <si>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</si>
  <si>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</si>
  <si>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</si>
  <si>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</si>
  <si>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</si>
  <si>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</si>
  <si>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</si>
  <si>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</si>
  <si>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</si>
  <si>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</si>
  <si>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</si>
  <si>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</si>
  <si>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</si>
  <si>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</si>
  <si>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</si>
  <si>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</si>
  <si>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</si>
  <si>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</si>
  <si>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</si>
  <si>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</si>
  <si>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</si>
  <si>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</si>
  <si>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</si>
  <si>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</si>
  <si>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</si>
  <si>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</si>
  <si>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</si>
  <si>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</si>
  <si>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</si>
  <si>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</si>
  <si>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</si>
  <si>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</si>
  <si>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</si>
  <si>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</si>
  <si>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</si>
  <si>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</si>
  <si>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</si>
  <si>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</si>
  <si>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</si>
  <si>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</si>
  <si>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</si>
  <si>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</si>
  <si>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</si>
  <si>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</si>
  <si>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</si>
  <si>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</si>
  <si>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</si>
  <si>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</si>
  <si>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</si>
  <si>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</si>
  <si>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</si>
  <si>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</si>
  <si>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</si>
  <si>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</si>
  <si>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</si>
  <si>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</si>
  <si>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</si>
  <si>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</si>
  <si>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</si>
  <si>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</si>
  <si>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</si>
  <si>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</si>
  <si>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</si>
  <si>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</si>
  <si>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</si>
  <si>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</si>
  <si>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</si>
  <si>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</si>
  <si>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</si>
  <si>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</si>
  <si>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</si>
  <si>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</si>
  <si>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</si>
  <si>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</si>
  <si>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</si>
  <si>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</si>
  <si>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</si>
  <si>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</si>
  <si>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</si>
  <si>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</si>
  <si>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</si>
  <si>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</si>
  <si>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</si>
  <si>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</si>
  <si>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</si>
  <si>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</si>
  <si>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</si>
  <si>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</si>
  <si>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</si>
  <si>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</si>
  <si>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</si>
  <si>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</si>
  <si>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</si>
  <si>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</si>
  <si>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</si>
  <si>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</si>
  <si>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</si>
  <si>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</si>
  <si>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</si>
  <si>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</si>
  <si>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</si>
  <si>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</si>
  <si>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</si>
  <si>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</si>
  <si>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</si>
  <si>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</si>
  <si>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</si>
  <si>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</si>
  <si>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</si>
  <si>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</si>
  <si>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</si>
  <si>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</si>
  <si>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</si>
  <si>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</si>
  <si>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</si>
  <si>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</si>
  <si>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</si>
  <si>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</si>
  <si>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</si>
  <si>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</si>
  <si>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</si>
  <si>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</si>
  <si>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</si>
  <si>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</si>
  <si>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</si>
  <si>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</si>
  <si>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</si>
  <si>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</si>
  <si>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</si>
  <si>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</si>
  <si>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</si>
  <si>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</si>
  <si>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</si>
  <si>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</si>
  <si>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</si>
  <si>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</si>
  <si>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</si>
  <si>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</si>
  <si>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</si>
  <si>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</si>
  <si>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</si>
  <si>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</si>
  <si>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</si>
  <si>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</si>
  <si>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</si>
  <si>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</si>
  <si>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</si>
  <si>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</si>
  <si>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</si>
  <si>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</si>
  <si>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</si>
  <si>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</si>
  <si>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</si>
  <si>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</si>
  <si>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</si>
  <si>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</si>
  <si>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</si>
  <si>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</si>
  <si>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</si>
  <si>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</si>
  <si>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</si>
  <si>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</si>
  <si>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</si>
  <si>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</si>
  <si>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</si>
  <si>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</si>
  <si>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</si>
  <si>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</si>
  <si>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</si>
  <si>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</si>
  <si>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</si>
  <si>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</si>
  <si>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</si>
  <si>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</si>
  <si>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</si>
  <si>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</si>
  <si>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</si>
  <si>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</si>
  <si>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</si>
  <si>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</si>
  <si>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</si>
  <si>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</si>
  <si>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</si>
  <si>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</si>
  <si>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</si>
  <si>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</si>
  <si>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</si>
  <si>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</si>
  <si>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</si>
  <si>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</si>
  <si>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</si>
  <si>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</si>
  <si>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</si>
  <si>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</si>
  <si>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</si>
  <si>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</si>
  <si>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</si>
  <si>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</si>
  <si>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</si>
  <si>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</si>
  <si>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</si>
  <si>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</si>
  <si>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</si>
  <si>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</si>
  <si>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</si>
  <si>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</si>
  <si>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</si>
  <si>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</si>
  <si>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</si>
  <si>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</si>
  <si>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</si>
  <si>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</si>
  <si>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</si>
  <si>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</si>
  <si>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</si>
  <si>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</si>
  <si>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</si>
  <si>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</si>
  <si>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</si>
  <si>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</si>
  <si>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</si>
  <si>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</si>
  <si>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</si>
  <si>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</si>
  <si>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</si>
  <si>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</si>
  <si>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</si>
  <si>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</si>
  <si>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</si>
  <si>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</si>
  <si>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</si>
  <si>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</si>
  <si>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</si>
  <si>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</si>
  <si>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</si>
  <si>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</si>
  <si>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</si>
  <si>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</si>
  <si>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</si>
  <si>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</si>
  <si>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</si>
  <si>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</si>
  <si>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</si>
  <si>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</si>
  <si>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</si>
  <si>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</si>
  <si>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</si>
  <si>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</si>
  <si>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</si>
  <si>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</si>
  <si>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</si>
  <si>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</si>
  <si>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</si>
  <si>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</si>
  <si>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</si>
  <si>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</si>
  <si>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</si>
  <si>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</si>
  <si>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</si>
  <si>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</si>
  <si>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</si>
  <si>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</si>
  <si>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</si>
  <si>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</si>
  <si>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</si>
  <si>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</si>
  <si>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</si>
  <si>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</si>
  <si>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</si>
  <si>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</si>
  <si>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</si>
  <si>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</si>
  <si>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</si>
  <si>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</si>
  <si>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</si>
  <si>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</si>
  <si>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</si>
  <si>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</si>
  <si>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</si>
  <si>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</si>
  <si>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</si>
  <si>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</si>
  <si>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</si>
  <si>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</si>
  <si>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</si>
  <si>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</si>
  <si>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</si>
  <si>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</si>
  <si>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</si>
  <si>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</si>
  <si>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</si>
  <si>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</si>
  <si>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</si>
  <si>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</si>
  <si>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</si>
  <si>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</si>
  <si>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</si>
  <si>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</si>
  <si>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</si>
  <si>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</si>
  <si>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</si>
  <si>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</si>
  <si>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</si>
  <si>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</si>
  <si>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</si>
  <si>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</si>
  <si>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</si>
  <si>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</si>
  <si>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</si>
  <si>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</si>
  <si>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</si>
  <si>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</si>
  <si>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</si>
  <si>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</si>
  <si>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</si>
  <si>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</si>
  <si>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</si>
  <si>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</si>
  <si>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</si>
  <si>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</si>
  <si>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</si>
  <si>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</si>
  <si>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</si>
  <si>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</si>
  <si>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</si>
  <si>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</si>
  <si>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</si>
  <si>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</si>
  <si>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</si>
  <si>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</si>
  <si>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</si>
  <si>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</si>
  <si>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</si>
  <si>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</si>
  <si>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</si>
  <si>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</si>
  <si>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</si>
  <si>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</si>
  <si>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</si>
  <si>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</si>
  <si>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</si>
  <si>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</si>
  <si>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</si>
  <si>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</si>
  <si>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</si>
  <si>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</si>
  <si>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</si>
  <si>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</si>
  <si>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</si>
  <si>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</si>
  <si>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</si>
  <si>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</si>
  <si>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</si>
  <si>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</si>
  <si>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</si>
  <si>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</si>
  <si>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</si>
  <si>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</si>
  <si>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</si>
  <si>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</si>
  <si>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</si>
  <si>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</si>
  <si>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</si>
  <si>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</si>
  <si>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</si>
  <si>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</si>
  <si>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</si>
  <si>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</si>
  <si>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</si>
  <si>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</si>
  <si>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</si>
  <si>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</si>
  <si>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</si>
  <si>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</si>
  <si>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</si>
  <si>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</si>
  <si>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</si>
  <si>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</si>
  <si>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</si>
  <si>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</si>
  <si>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</si>
  <si>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</si>
  <si>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</si>
  <si>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</si>
  <si>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</si>
  <si>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</si>
  <si>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</si>
  <si>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</si>
  <si>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</si>
  <si>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</si>
  <si>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</si>
  <si>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</si>
  <si>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</si>
  <si>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</si>
  <si>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</si>
  <si>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</si>
  <si>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</si>
  <si>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</si>
  <si>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</si>
  <si>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</si>
  <si>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</si>
  <si>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</si>
  <si>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</si>
  <si>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</si>
  <si>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</si>
  <si>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</si>
  <si>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</si>
  <si>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</si>
  <si>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</si>
  <si>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</si>
  <si>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</si>
  <si>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</si>
  <si>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</si>
  <si>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</si>
  <si>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</si>
  <si>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</si>
  <si>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</si>
  <si>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</si>
  <si>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</si>
  <si>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</si>
  <si>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</si>
  <si>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</si>
  <si>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</si>
  <si>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</si>
  <si>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</si>
  <si>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</si>
  <si>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</si>
  <si>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</si>
  <si>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</si>
  <si>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</si>
  <si>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</si>
  <si>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</si>
  <si>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</si>
  <si>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</si>
  <si>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</si>
  <si>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</si>
  <si>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</si>
  <si>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</si>
  <si>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</si>
  <si>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</si>
  <si>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</si>
  <si>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</si>
  <si>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</si>
  <si>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</si>
  <si>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</si>
  <si>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</si>
  <si>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</si>
  <si>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</si>
  <si>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</si>
  <si>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</si>
  <si>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</si>
  <si>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</si>
  <si>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</si>
  <si>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</si>
  <si>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</si>
  <si>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</si>
  <si>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</si>
  <si>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</si>
  <si>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</si>
  <si>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</si>
  <si>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</si>
  <si>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</si>
  <si>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</si>
  <si>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</si>
  <si>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</si>
  <si>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</si>
  <si>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</si>
  <si>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</si>
  <si>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</si>
  <si>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</si>
  <si>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</si>
  <si>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</si>
  <si>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</si>
  <si>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</si>
  <si>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</si>
  <si>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</si>
  <si>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</si>
  <si>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</si>
  <si>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</si>
  <si>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</si>
  <si>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</si>
  <si>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</si>
  <si>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</si>
  <si>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</si>
  <si>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</si>
  <si>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</si>
  <si>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</si>
  <si>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</si>
  <si>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</si>
  <si>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</si>
  <si>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</si>
  <si>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</si>
  <si>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</si>
  <si>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</si>
  <si>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</si>
  <si>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</si>
  <si>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</si>
  <si>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</si>
  <si>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</si>
  <si>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</si>
  <si>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</si>
  <si>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</si>
  <si>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</si>
  <si>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</si>
  <si>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</si>
  <si>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</si>
  <si>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</si>
  <si>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</si>
  <si>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</si>
  <si>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</si>
  <si>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</si>
  <si>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</si>
  <si>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</si>
  <si>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</si>
  <si>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</si>
  <si>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</si>
  <si>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</si>
  <si>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</si>
  <si>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</si>
  <si>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</si>
  <si>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</si>
  <si>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</si>
  <si>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</si>
  <si>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</si>
  <si>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</si>
  <si>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</si>
  <si>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</si>
  <si>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</si>
  <si>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</si>
  <si>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</si>
  <si>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</si>
  <si>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</si>
  <si>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</si>
  <si>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</si>
  <si>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</si>
  <si>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</si>
  <si>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</si>
  <si>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</si>
  <si>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</si>
  <si>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</si>
  <si>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</si>
  <si>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</si>
  <si>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</si>
  <si>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</si>
  <si>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</si>
  <si>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</si>
  <si>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</si>
  <si>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</si>
  <si>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</si>
  <si>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</si>
  <si>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</si>
  <si>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</si>
  <si>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</si>
  <si>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</si>
  <si>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</si>
  <si>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</si>
  <si>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</si>
  <si>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</si>
  <si>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</si>
  <si>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</si>
  <si>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</si>
  <si>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</si>
  <si>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</si>
  <si>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</si>
  <si>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</si>
  <si>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</si>
  <si>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</si>
  <si>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</si>
  <si>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</si>
  <si>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</si>
  <si>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</si>
  <si>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</si>
  <si>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</si>
  <si>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</si>
  <si>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</si>
  <si>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</si>
  <si>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</si>
  <si>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</si>
  <si>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</si>
  <si>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</si>
  <si>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</si>
  <si>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</si>
  <si>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</si>
  <si>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</si>
  <si>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</si>
  <si>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</si>
  <si>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</si>
  <si>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</si>
  <si>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</si>
  <si>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</si>
  <si>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</si>
  <si>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</si>
  <si>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</si>
  <si>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</si>
  <si>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</si>
  <si>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</si>
  <si>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</si>
  <si>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</si>
  <si>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</si>
  <si>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</si>
  <si>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</si>
  <si>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</si>
  <si>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</si>
  <si>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</si>
  <si>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</si>
  <si>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</si>
  <si>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</si>
  <si>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</si>
  <si>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</si>
  <si>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</si>
  <si>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</si>
  <si>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</si>
  <si>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</si>
  <si>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</si>
  <si>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</si>
  <si>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</si>
  <si>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</si>
  <si>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</si>
  <si>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</si>
  <si>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</si>
  <si>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</si>
  <si>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</si>
  <si>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</si>
  <si>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</si>
  <si>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</si>
  <si>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</si>
  <si>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</si>
  <si>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</si>
  <si>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</si>
  <si>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</si>
  <si>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</si>
  <si>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</si>
  <si>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</si>
  <si>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</si>
  <si>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</si>
  <si>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</si>
  <si>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</si>
  <si>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</si>
  <si>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</si>
  <si>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</si>
  <si>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</si>
  <si>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</si>
  <si>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</si>
  <si>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</si>
  <si>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</si>
  <si>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</si>
  <si>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</si>
  <si>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</si>
  <si>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</si>
  <si>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</si>
  <si>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</si>
  <si>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</si>
  <si>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</si>
  <si>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</si>
  <si>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</si>
  <si>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</si>
  <si>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</si>
  <si>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</si>
  <si>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</si>
  <si>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</si>
  <si>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</si>
  <si>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</si>
  <si>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</si>
  <si>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</si>
  <si>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</si>
  <si>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</si>
  <si>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</si>
  <si>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</si>
  <si>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</si>
  <si>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</si>
  <si>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</si>
  <si>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</si>
  <si>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</si>
  <si>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</si>
  <si>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</si>
  <si>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</si>
  <si>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</si>
  <si>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</si>
  <si>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</si>
  <si>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</si>
  <si>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</si>
  <si>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</si>
  <si>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</si>
  <si>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</si>
  <si>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</si>
  <si>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</si>
  <si>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</si>
  <si>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</si>
  <si>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</si>
  <si>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</si>
  <si>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</si>
  <si>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</si>
  <si>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</si>
  <si>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</si>
  <si>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</si>
  <si>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</si>
  <si>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</si>
  <si>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</si>
  <si>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</si>
  <si>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</si>
  <si>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</si>
  <si>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</si>
  <si>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</si>
  <si>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</si>
  <si>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</si>
  <si>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</si>
  <si>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</si>
  <si>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</si>
  <si>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</si>
  <si>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</si>
  <si>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</si>
  <si>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</si>
  <si>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</si>
  <si>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</si>
  <si>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</si>
  <si>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</si>
  <si>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</si>
  <si>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</si>
  <si>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</si>
  <si>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</si>
  <si>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</si>
  <si>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</si>
  <si>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</si>
  <si>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</si>
  <si>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</si>
  <si>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</si>
  <si>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</si>
  <si>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</si>
  <si>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</si>
  <si>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</si>
  <si>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</si>
  <si>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</si>
  <si>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</si>
  <si>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</si>
  <si>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</si>
  <si>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</si>
  <si>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</si>
  <si>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</si>
  <si>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</si>
  <si>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</si>
  <si>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</si>
  <si>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</si>
  <si>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</si>
  <si>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</si>
  <si>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</si>
  <si>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</si>
  <si>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</si>
  <si>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</si>
  <si>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</si>
  <si>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</si>
  <si>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</si>
  <si>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</si>
  <si>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</si>
  <si>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</si>
  <si>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</si>
  <si>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</si>
  <si>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</si>
  <si>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</si>
  <si>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</si>
  <si>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</si>
  <si>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</si>
  <si>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</si>
  <si>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</si>
  <si>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</si>
  <si>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</si>
  <si>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</si>
  <si>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</si>
  <si>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</si>
  <si>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</si>
  <si>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</si>
  <si>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</si>
  <si>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</si>
  <si>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</si>
  <si>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</si>
  <si>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</si>
  <si>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</si>
  <si>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</si>
  <si>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</si>
  <si>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</si>
  <si>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</si>
  <si>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</si>
  <si>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</si>
  <si>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</si>
  <si>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</si>
  <si>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</si>
  <si>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</si>
  <si>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</si>
  <si>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</si>
  <si>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</si>
  <si>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</si>
  <si>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</si>
  <si>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</si>
  <si>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</si>
  <si>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</si>
  <si>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</si>
  <si>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</si>
  <si>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</si>
  <si>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</si>
  <si>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</si>
  <si>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</si>
  <si>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</si>
  <si>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</si>
  <si>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</si>
  <si>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</si>
  <si>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</si>
  <si>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</si>
  <si>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</si>
  <si>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</si>
  <si>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</si>
  <si>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</si>
  <si>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</si>
  <si>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</si>
  <si>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</si>
  <si>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</si>
  <si>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</si>
  <si>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</si>
  <si>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</si>
  <si>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</si>
  <si>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</si>
  <si>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</si>
  <si>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</si>
  <si>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</si>
  <si>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</si>
  <si>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</si>
  <si>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</si>
  <si>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</si>
  <si>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</si>
  <si>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</si>
  <si>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</si>
  <si>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</si>
  <si>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</si>
  <si>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</si>
  <si>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</si>
  <si>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</si>
  <si>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</si>
  <si>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</si>
  <si>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</si>
  <si>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</si>
  <si>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</si>
  <si>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</si>
  <si>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</si>
  <si>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</si>
  <si>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</si>
  <si>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</si>
  <si>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</si>
  <si>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</si>
  <si>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</si>
  <si>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</si>
  <si>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</si>
  <si>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</si>
  <si>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</si>
  <si>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</si>
  <si>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</si>
  <si>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</si>
  <si>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</si>
  <si>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</si>
  <si>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</si>
  <si>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</si>
  <si>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</si>
  <si>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</si>
  <si>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</si>
  <si>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</si>
  <si>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</si>
  <si>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</si>
  <si>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</si>
  <si>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</si>
  <si>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</si>
  <si>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</si>
  <si>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</si>
  <si>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</si>
  <si>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</si>
  <si>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</si>
  <si>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</si>
  <si>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</si>
  <si>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</si>
  <si>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</si>
  <si>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</si>
  <si>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</si>
  <si>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</si>
  <si>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</si>
  <si>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</si>
  <si>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</si>
  <si>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</si>
  <si>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</si>
  <si>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</si>
  <si>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</si>
  <si>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</si>
  <si>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</si>
  <si>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</si>
  <si>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</si>
  <si>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</si>
  <si>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</si>
  <si>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</si>
  <si>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</si>
  <si>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</si>
  <si>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</si>
  <si>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</si>
  <si>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</si>
  <si>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</si>
  <si>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</si>
  <si>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</si>
  <si>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</si>
  <si>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</si>
  <si>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</si>
  <si>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</si>
  <si>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</si>
  <si>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</si>
  <si>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</si>
  <si>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</si>
  <si>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</si>
  <si>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</si>
  <si>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</si>
  <si>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</si>
  <si>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</si>
  <si>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</si>
  <si>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</si>
  <si>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</si>
  <si>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</si>
  <si>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</si>
  <si>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</si>
  <si>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</si>
  <si>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</si>
  <si>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</si>
  <si>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</si>
  <si>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</si>
  <si>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</si>
  <si>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</si>
  <si>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</si>
  <si>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</si>
  <si>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</si>
  <si>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</si>
  <si>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</si>
  <si>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</si>
  <si>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</si>
  <si>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</si>
  <si>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</si>
  <si>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</si>
  <si>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</si>
  <si>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</si>
  <si>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</si>
  <si>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</si>
  <si>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</si>
  <si>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</si>
  <si>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</si>
  <si>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</si>
  <si>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</si>
  <si>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</si>
  <si>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</si>
  <si>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</si>
  <si>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</si>
  <si>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</si>
  <si>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</si>
  <si>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</si>
  <si>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</si>
  <si>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</si>
  <si>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</si>
  <si>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</si>
  <si>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</si>
  <si>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</si>
  <si>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</si>
  <si>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</si>
  <si>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</si>
  <si>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</si>
  <si>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</si>
  <si>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</si>
  <si>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</si>
  <si>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</si>
  <si>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</si>
  <si>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</si>
  <si>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</si>
  <si>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</si>
  <si>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</si>
  <si>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</si>
  <si>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</si>
  <si>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</si>
  <si>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</si>
  <si>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</si>
  <si>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</si>
  <si>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</si>
  <si>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</si>
  <si>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</si>
  <si>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</si>
  <si>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</si>
  <si>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</si>
  <si>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</si>
  <si>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</si>
  <si>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</si>
  <si>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</si>
  <si>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</si>
  <si>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</si>
  <si>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</si>
  <si>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</si>
  <si>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</si>
  <si>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</si>
  <si>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</si>
  <si>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</si>
  <si>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</si>
  <si>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</si>
  <si>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</si>
  <si>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</si>
  <si>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</si>
  <si>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</si>
  <si>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</si>
  <si>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</si>
  <si>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</si>
  <si>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</si>
  <si>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</si>
  <si>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</si>
  <si>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</si>
  <si>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</si>
  <si>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</si>
  <si>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</si>
  <si>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</si>
  <si>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</si>
  <si>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</si>
  <si>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</si>
  <si>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</si>
  <si>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</si>
  <si>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</si>
  <si>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</si>
  <si>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</si>
  <si>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</si>
  <si>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</si>
  <si>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</si>
  <si>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</si>
  <si>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</si>
  <si>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</si>
  <si>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</si>
  <si>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</si>
  <si>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</si>
  <si>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</si>
  <si>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</si>
  <si>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</si>
  <si>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</si>
  <si>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</si>
  <si>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</si>
  <si>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</si>
  <si>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</si>
  <si>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</si>
  <si>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</si>
  <si>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</si>
  <si>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</si>
  <si>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</si>
  <si>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</si>
  <si>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</si>
  <si>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</si>
  <si>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</si>
  <si>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</si>
  <si>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</si>
  <si>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</si>
  <si>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</si>
  <si>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</si>
  <si>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</si>
  <si>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</si>
  <si>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</si>
  <si>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</si>
  <si>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</si>
  <si>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</si>
  <si>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</si>
  <si>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</si>
  <si>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</si>
  <si>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</si>
  <si>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</si>
  <si>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</si>
  <si>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</si>
  <si>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</si>
  <si>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</si>
  <si>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</si>
  <si>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</si>
  <si>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</si>
  <si>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</si>
  <si>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</si>
  <si>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</si>
  <si>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</si>
  <si>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</si>
  <si>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</si>
  <si>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</si>
  <si>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</si>
  <si>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</si>
  <si>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</si>
  <si>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</si>
  <si>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</si>
  <si>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</si>
  <si>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</si>
  <si>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</si>
  <si>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</si>
  <si>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</si>
  <si>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</si>
  <si>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</si>
  <si>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</si>
  <si>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</si>
  <si>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</si>
  <si>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</si>
  <si>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</si>
  <si>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</si>
  <si>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</si>
  <si>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</si>
  <si>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</si>
  <si>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</si>
  <si>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</si>
  <si>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</si>
  <si>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</si>
  <si>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</si>
  <si>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</si>
  <si>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</si>
  <si>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</si>
  <si>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</si>
  <si>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</si>
  <si>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</si>
  <si>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</si>
  <si>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</si>
  <si>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</si>
  <si>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</si>
  <si>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</si>
  <si>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</si>
  <si>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</si>
  <si>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</si>
  <si>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</si>
  <si>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</si>
  <si>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</si>
  <si>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</si>
  <si>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</si>
  <si>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</si>
  <si>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</si>
  <si>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</si>
  <si>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</si>
  <si>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</si>
  <si>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</si>
  <si>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</si>
  <si>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</si>
  <si>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</si>
  <si>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</si>
  <si>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</si>
  <si>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</si>
  <si>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</si>
  <si>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</si>
  <si>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</si>
  <si>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</si>
  <si>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</si>
  <si>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</si>
  <si>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</si>
  <si>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</si>
  <si>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</si>
  <si>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</si>
  <si>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</si>
  <si>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</si>
  <si>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</si>
  <si>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</si>
  <si>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</si>
  <si>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</si>
  <si>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</si>
  <si>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</si>
  <si>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</si>
  <si>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</si>
  <si>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</si>
  <si>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</si>
  <si>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</si>
  <si>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</si>
  <si>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</si>
  <si>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</si>
  <si>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</si>
  <si>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</si>
  <si>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</si>
  <si>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</si>
  <si>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</si>
  <si>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</si>
  <si>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</si>
  <si>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</si>
  <si>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</si>
  <si>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</si>
  <si>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</si>
  <si>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</si>
  <si>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</si>
  <si>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</si>
  <si>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</si>
  <si>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</si>
  <si>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</si>
  <si>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</si>
  <si>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</si>
  <si>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</si>
  <si>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</si>
  <si>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</si>
  <si>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</si>
  <si>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</si>
  <si>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</si>
  <si>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</si>
  <si>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</si>
  <si>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</si>
  <si>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</si>
  <si>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</si>
  <si>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</si>
  <si>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</si>
  <si>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</si>
  <si>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</si>
  <si>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</si>
  <si>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</si>
  <si>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</si>
  <si>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</si>
  <si>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</si>
  <si>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</si>
  <si>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</si>
  <si>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</si>
  <si>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</si>
  <si>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</si>
  <si>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</si>
  <si>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</si>
  <si>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</si>
  <si>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</si>
  <si>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</si>
  <si>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</si>
  <si>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</si>
  <si>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</si>
  <si>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</si>
  <si>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</si>
  <si>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</si>
  <si>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</si>
  <si>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</si>
  <si>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</si>
  <si>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</si>
  <si>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</si>
  <si>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</si>
  <si>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</si>
  <si>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</si>
  <si>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</si>
  <si>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</si>
  <si>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</si>
  <si>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</si>
  <si>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</si>
  <si>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</si>
  <si>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</si>
  <si>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</si>
  <si>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</si>
  <si>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</si>
  <si>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</si>
  <si>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</si>
  <si>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</si>
  <si>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</si>
  <si>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</si>
  <si>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</si>
  <si>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</si>
  <si>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</si>
  <si>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</si>
  <si>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</si>
  <si>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</si>
  <si>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</si>
  <si>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</si>
  <si>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</si>
  <si>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</si>
  <si>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</si>
  <si>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</si>
  <si>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</si>
  <si>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</si>
  <si>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</si>
  <si>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</si>
  <si>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</si>
  <si>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</si>
  <si>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</si>
  <si>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</si>
  <si>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</si>
  <si>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</si>
  <si>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</si>
  <si>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</si>
  <si>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</si>
  <si>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</si>
  <si>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</si>
  <si>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</si>
  <si>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</si>
  <si>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</si>
  <si>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</si>
  <si>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</si>
  <si>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</si>
  <si>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</si>
  <si>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</si>
  <si>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</si>
  <si>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</si>
  <si>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</si>
  <si>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</si>
  <si>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</si>
  <si>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</si>
  <si>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</si>
  <si>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</si>
  <si>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</si>
  <si>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</si>
  <si>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</si>
  <si>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</si>
  <si>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</si>
  <si>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</si>
  <si>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</si>
  <si>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</si>
  <si>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</si>
  <si>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</si>
  <si>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</si>
  <si>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</si>
  <si>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</si>
  <si>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</si>
  <si>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</si>
  <si>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</si>
  <si>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</si>
  <si>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</si>
  <si>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</si>
  <si>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</si>
  <si>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</si>
  <si>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</si>
  <si>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</si>
  <si>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</si>
  <si>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</si>
  <si>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</si>
  <si>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</si>
  <si>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</si>
  <si>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</si>
  <si>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</si>
  <si>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</si>
  <si>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</si>
  <si>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</si>
  <si>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</si>
  <si>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</si>
  <si>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</si>
  <si>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</si>
  <si>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</si>
  <si>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</si>
  <si>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</si>
  <si>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</si>
  <si>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</si>
  <si>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</si>
  <si>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</si>
  <si>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</si>
  <si>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</si>
  <si>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</si>
  <si>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</si>
  <si>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</si>
  <si>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</si>
  <si>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</si>
  <si>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</si>
  <si>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</si>
  <si>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</si>
  <si>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</si>
  <si>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</si>
  <si>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</si>
  <si>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</si>
  <si>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</si>
  <si>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</si>
  <si>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</si>
  <si>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</si>
  <si>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</si>
  <si>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</si>
  <si>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</si>
  <si>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</si>
  <si>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</si>
  <si>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</si>
  <si>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</si>
  <si>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</si>
  <si>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</si>
  <si>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</si>
  <si>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</si>
  <si>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</si>
  <si>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</si>
  <si>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</si>
  <si>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</si>
  <si>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</si>
  <si>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</si>
  <si>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</si>
  <si>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</si>
  <si>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</si>
  <si>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</si>
  <si>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</si>
  <si>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</si>
  <si>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</si>
  <si>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</si>
  <si>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</si>
  <si>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</si>
  <si>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</si>
  <si>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</si>
  <si>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</si>
  <si>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</si>
  <si>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</si>
  <si>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</si>
  <si>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</si>
  <si>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</si>
  <si>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</si>
  <si>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</si>
  <si>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</si>
  <si>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</si>
  <si>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</si>
  <si>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</si>
  <si>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</si>
  <si>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</si>
  <si>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</si>
  <si>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</si>
  <si>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</si>
  <si>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</si>
  <si>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</si>
  <si>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</si>
  <si>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</si>
  <si>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</si>
  <si>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</si>
  <si>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</si>
  <si>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</si>
  <si>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</si>
  <si>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</si>
  <si>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</si>
  <si>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</si>
  <si>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</si>
  <si>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</si>
  <si>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</si>
  <si>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</si>
  <si>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</si>
  <si>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</si>
  <si>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</si>
  <si>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</si>
  <si>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</si>
  <si>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</si>
  <si>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</si>
  <si>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</si>
  <si>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</si>
  <si>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</si>
  <si>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</si>
  <si>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</si>
  <si>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</si>
  <si>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</si>
  <si>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</si>
  <si>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</si>
  <si>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</si>
  <si>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</si>
  <si>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</si>
  <si>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</si>
  <si>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</si>
  <si>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</si>
  <si>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</si>
  <si>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</si>
  <si>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</si>
  <si>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</si>
  <si>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</si>
  <si>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</si>
  <si>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</si>
  <si>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</si>
  <si>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</si>
  <si>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</si>
  <si>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</si>
  <si>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</si>
  <si>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</si>
  <si>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</si>
  <si>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</si>
  <si>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</si>
  <si>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</si>
  <si>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</si>
  <si>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</si>
  <si>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</si>
  <si>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</si>
  <si>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</si>
  <si>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</si>
  <si>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</si>
  <si>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</si>
  <si>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</si>
  <si>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</si>
  <si>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</si>
  <si>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</si>
  <si>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</si>
  <si>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</si>
  <si>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</si>
  <si>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</si>
  <si>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</si>
  <si>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</si>
  <si>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</si>
  <si>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</si>
  <si>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</si>
  <si>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</si>
  <si>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</si>
  <si>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</si>
  <si>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</si>
  <si>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</si>
  <si>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</si>
  <si>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</si>
  <si>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</si>
  <si>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</si>
  <si>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</si>
  <si>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</si>
  <si>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</si>
  <si>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</si>
  <si>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</si>
  <si>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</si>
  <si>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</si>
  <si>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</si>
  <si>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</si>
  <si>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</si>
  <si>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</si>
  <si>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</si>
  <si>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</si>
  <si>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</si>
  <si>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</si>
  <si>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</si>
  <si>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</si>
  <si>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</si>
  <si>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</si>
  <si>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</si>
  <si>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</si>
  <si>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</si>
  <si>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</si>
  <si>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</si>
  <si>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</si>
  <si>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</si>
  <si>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</si>
  <si>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</si>
  <si>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</si>
  <si>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</si>
  <si>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</si>
  <si>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</si>
  <si>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</si>
  <si>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</si>
  <si>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</si>
  <si>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</si>
  <si>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</si>
  <si>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</si>
  <si>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</si>
  <si>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</si>
  <si>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</si>
  <si>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</si>
  <si>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</si>
  <si>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</si>
  <si>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</si>
  <si>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</si>
  <si>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</si>
  <si>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</si>
  <si>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</si>
  <si>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</si>
  <si>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</si>
  <si>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</si>
  <si>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</si>
  <si>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</si>
  <si>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</si>
  <si>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</si>
  <si>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</si>
  <si>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</si>
  <si>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</si>
  <si>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</si>
  <si>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</si>
  <si>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</si>
  <si>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</si>
  <si>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</si>
  <si>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</si>
  <si>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</si>
  <si>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</si>
  <si>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</si>
  <si>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</si>
  <si>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</si>
  <si>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</si>
  <si>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</si>
  <si>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</si>
  <si>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</si>
  <si>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</si>
  <si>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</si>
  <si>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</si>
  <si>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</si>
  <si>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</si>
  <si>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</si>
  <si>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</si>
  <si>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</si>
  <si>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</si>
  <si>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</si>
  <si>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</si>
  <si>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</si>
  <si>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</si>
  <si>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</si>
  <si>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</si>
  <si>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</si>
  <si>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</si>
  <si>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</si>
  <si>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</si>
  <si>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</si>
  <si>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</si>
  <si>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</si>
  <si>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</si>
  <si>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</si>
  <si>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</si>
  <si>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</si>
  <si>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</si>
  <si>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</si>
  <si>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</si>
  <si>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</si>
  <si>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</si>
  <si>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</si>
  <si>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</si>
  <si>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</si>
  <si>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</si>
  <si>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</si>
  <si>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</si>
  <si>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</si>
  <si>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</si>
  <si>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</si>
  <si>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</si>
  <si>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</si>
  <si>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</si>
  <si>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</si>
  <si>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</si>
  <si>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</si>
  <si>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</si>
  <si>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</si>
  <si>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</si>
  <si>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</si>
  <si>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</si>
  <si>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</si>
  <si>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</si>
  <si>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</si>
  <si>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</si>
  <si>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</si>
  <si>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</si>
  <si>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</si>
  <si>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</si>
  <si>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</si>
  <si>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</si>
  <si>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</si>
  <si>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</si>
  <si>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</si>
  <si>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</si>
  <si>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</si>
  <si>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</si>
  <si>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</si>
  <si>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</si>
  <si>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</si>
  <si>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</si>
  <si>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</si>
  <si>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</si>
  <si>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</si>
  <si>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</si>
  <si>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</si>
  <si>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</si>
  <si>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</si>
  <si>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</si>
  <si>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</si>
  <si>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</si>
  <si>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</si>
  <si>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</si>
  <si>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</si>
  <si>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</si>
  <si>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</si>
  <si>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</si>
  <si>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</si>
  <si>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</si>
  <si>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</si>
  <si>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</si>
  <si>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</si>
  <si>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</si>
  <si>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</si>
  <si>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</si>
  <si>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</si>
  <si>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</si>
  <si>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</si>
  <si>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</si>
  <si>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</si>
  <si>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</si>
  <si>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</si>
  <si>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</si>
  <si>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</si>
  <si>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</si>
  <si>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</si>
  <si>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</si>
  <si>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</si>
  <si>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</si>
  <si>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</si>
  <si>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</si>
  <si>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</si>
  <si>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</si>
  <si>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</si>
  <si>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</si>
  <si>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</si>
  <si>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</si>
  <si>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</si>
  <si>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</si>
  <si>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</si>
  <si>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</si>
  <si>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</si>
  <si>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</si>
  <si>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</si>
  <si>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</si>
  <si>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</si>
  <si>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</si>
  <si>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</si>
  <si>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</si>
  <si>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</si>
  <si>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</si>
  <si>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</si>
  <si>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</si>
  <si>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</si>
  <si>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</si>
  <si>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</si>
  <si>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</si>
  <si>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</si>
  <si>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</si>
  <si>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</si>
  <si>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</si>
  <si>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</si>
  <si>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</si>
  <si>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</si>
  <si>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</si>
  <si>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</si>
  <si>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</si>
  <si>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</si>
  <si>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</si>
  <si>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</si>
  <si>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</si>
  <si>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</si>
  <si>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</si>
  <si>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</si>
  <si>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</si>
  <si>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</si>
  <si>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</si>
  <si>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</si>
  <si>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</si>
  <si>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</si>
  <si>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</si>
  <si>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</si>
  <si>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</si>
  <si>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</si>
  <si>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</si>
  <si>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</si>
  <si>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</si>
  <si>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</si>
  <si>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</si>
  <si>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</si>
  <si>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</si>
  <si>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</si>
  <si>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</si>
  <si>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</si>
  <si>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</si>
  <si>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</si>
  <si>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</si>
  <si>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</si>
  <si>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</si>
  <si>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</si>
  <si>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</si>
  <si>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</si>
  <si>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</si>
  <si>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</si>
  <si>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</si>
  <si>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</si>
  <si>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</si>
  <si>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</si>
  <si>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</si>
  <si>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</si>
  <si>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</si>
  <si>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</si>
  <si>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</si>
  <si>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</si>
  <si>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</si>
  <si>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</si>
  <si>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</si>
  <si>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</si>
  <si>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</si>
  <si>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</si>
  <si>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</si>
  <si>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</si>
  <si>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</si>
  <si>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</si>
  <si>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</si>
  <si>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</si>
  <si>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</si>
  <si>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</si>
  <si>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</si>
  <si>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</si>
  <si>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</si>
  <si>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</si>
  <si>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</si>
  <si>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</si>
  <si>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</si>
  <si>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</si>
  <si>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</si>
  <si>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</si>
  <si>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</si>
  <si>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</si>
  <si>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</si>
  <si>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</si>
  <si>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</si>
  <si>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</si>
  <si>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</si>
  <si>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</si>
  <si>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</si>
  <si>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</si>
  <si>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</si>
  <si>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</si>
  <si>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</si>
  <si>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</si>
  <si>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</si>
  <si>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</si>
  <si>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</si>
  <si>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</si>
  <si>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</si>
  <si>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</si>
  <si>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</si>
  <si>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</si>
  <si>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</si>
  <si>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</si>
  <si>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</si>
  <si>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</si>
  <si>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</si>
  <si>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</si>
  <si>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</si>
  <si>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</si>
  <si>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</si>
  <si>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</si>
  <si>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</si>
  <si>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</si>
  <si>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</si>
  <si>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</si>
  <si>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</si>
  <si>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</si>
  <si>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</si>
  <si>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</si>
  <si>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</si>
  <si>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</si>
  <si>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</si>
  <si>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</si>
  <si>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</si>
  <si>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</si>
  <si>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</si>
  <si>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</si>
  <si>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</si>
  <si>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</si>
  <si>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</si>
  <si>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</si>
  <si>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</si>
  <si>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</si>
  <si>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</si>
  <si>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</si>
  <si>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</si>
  <si>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</si>
  <si>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</si>
  <si>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</si>
  <si>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</si>
  <si>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</si>
  <si>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</si>
  <si>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</si>
  <si>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</si>
  <si>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</si>
  <si>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</si>
  <si>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</si>
  <si>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</si>
  <si>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</si>
  <si>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</si>
  <si>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</si>
  <si>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</si>
  <si>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</si>
  <si>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</si>
  <si>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</si>
  <si>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</si>
  <si>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</si>
  <si>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</si>
  <si>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</si>
  <si>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</si>
  <si>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</si>
  <si>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</si>
  <si>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</si>
  <si>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</si>
  <si>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</si>
  <si>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</si>
  <si>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</si>
  <si>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</si>
  <si>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</si>
  <si>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</si>
  <si>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</si>
  <si>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</si>
  <si>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</si>
  <si>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</si>
  <si>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</si>
  <si>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</si>
  <si>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</si>
  <si>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</si>
  <si>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</si>
  <si>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</si>
  <si>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</si>
  <si>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</si>
  <si>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</si>
  <si>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</si>
  <si>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</si>
  <si>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</si>
  <si>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</si>
  <si>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</si>
  <si>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</si>
  <si>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</si>
  <si>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</si>
  <si>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</si>
  <si>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</si>
  <si>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</si>
  <si>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</si>
  <si>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</si>
  <si>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</si>
  <si>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</si>
  <si>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</si>
  <si>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</si>
  <si>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</si>
  <si>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</si>
  <si>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</si>
  <si>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</si>
  <si>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</si>
  <si>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</si>
  <si>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</si>
  <si>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</si>
  <si>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</si>
  <si>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</si>
  <si>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</si>
  <si>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</si>
  <si>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</si>
  <si>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</si>
  <si>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</si>
  <si>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</si>
  <si>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</si>
  <si>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</si>
  <si>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</si>
  <si>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</si>
  <si>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</si>
  <si>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</si>
  <si>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</si>
  <si>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</si>
  <si>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</si>
  <si>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</si>
  <si>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</si>
  <si>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</si>
  <si>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</si>
  <si>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</si>
  <si>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</si>
  <si>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</si>
  <si>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</si>
  <si>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</si>
  <si>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</si>
  <si>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</si>
  <si>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</si>
  <si>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</si>
  <si>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</si>
  <si>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</si>
  <si>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</si>
  <si>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</si>
  <si>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</si>
  <si>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</si>
  <si>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</si>
  <si>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</si>
  <si>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</si>
  <si>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</si>
  <si>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</si>
  <si>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</si>
  <si>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</si>
  <si>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</si>
  <si>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</si>
  <si>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</si>
  <si>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</si>
  <si>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</si>
  <si>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</si>
  <si>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</si>
  <si>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</si>
  <si>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</si>
  <si>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</si>
  <si>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</si>
  <si>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</si>
  <si>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</si>
  <si>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</si>
  <si>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</si>
  <si>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</si>
  <si>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</si>
  <si>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</si>
  <si>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</si>
  <si>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</si>
  <si>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</si>
  <si>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</si>
  <si>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</si>
  <si>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</si>
  <si>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</si>
  <si>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</si>
  <si>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</si>
  <si>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</si>
  <si>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</si>
  <si>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</si>
  <si>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</si>
  <si>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</si>
  <si>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</si>
  <si>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</si>
  <si>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</si>
  <si>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</si>
  <si>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</si>
  <si>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</si>
  <si>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</si>
  <si>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</si>
  <si>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</si>
  <si>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</si>
  <si>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</si>
  <si>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</si>
  <si>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</si>
  <si>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</si>
  <si>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</si>
  <si>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</si>
  <si>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</si>
  <si>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</si>
  <si>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</si>
  <si>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</si>
  <si>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</si>
  <si>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</si>
  <si>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</si>
  <si>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</si>
  <si>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</si>
  <si>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</si>
  <si>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</si>
  <si>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</si>
  <si>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</si>
  <si>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</si>
  <si>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</si>
  <si>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</si>
  <si>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</si>
  <si>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</si>
  <si>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</si>
  <si>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</si>
  <si>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</si>
  <si>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</si>
  <si>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</si>
  <si>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</si>
  <si>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</si>
  <si>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</si>
  <si>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</si>
  <si>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</si>
  <si>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</si>
  <si>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</si>
  <si>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</si>
  <si>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</si>
  <si>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</si>
  <si>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</si>
  <si>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</si>
  <si>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</si>
  <si>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</si>
  <si>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</si>
  <si>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</si>
  <si>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</si>
  <si>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</si>
  <si>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</si>
  <si>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</si>
  <si>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</si>
  <si>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</si>
  <si>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</si>
  <si>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</si>
  <si>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</si>
  <si>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</si>
  <si>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</si>
  <si>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</si>
  <si>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</si>
  <si>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</si>
  <si>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</si>
  <si>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</si>
  <si>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</si>
  <si>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</si>
  <si>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</si>
  <si>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</si>
  <si>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</si>
  <si>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</si>
  <si>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</si>
  <si>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</si>
  <si>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</si>
  <si>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</si>
  <si>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</si>
  <si>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</si>
  <si>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</si>
  <si>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</si>
  <si>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</si>
  <si>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</si>
  <si>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</si>
  <si>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</si>
  <si>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</si>
  <si>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</si>
  <si>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</si>
  <si>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</si>
  <si>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</si>
  <si>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</si>
  <si>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</si>
  <si>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</si>
  <si>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</si>
  <si>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</si>
  <si>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</si>
  <si>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</si>
  <si>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</si>
  <si>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</si>
  <si>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</si>
  <si>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</si>
  <si>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</si>
  <si>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</si>
  <si>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</si>
  <si>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</si>
  <si>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</si>
  <si>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</si>
  <si>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</si>
  <si>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</si>
  <si>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</si>
  <si>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</si>
  <si>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</si>
  <si>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</si>
  <si>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</si>
  <si>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</si>
  <si>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</si>
  <si>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</si>
  <si>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</si>
  <si>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</si>
  <si>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</si>
  <si>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</si>
  <si>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</si>
  <si>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</si>
  <si>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</si>
  <si>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</si>
  <si>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</si>
  <si>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</si>
  <si>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</si>
  <si>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</si>
  <si>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</si>
  <si>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</si>
  <si>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</si>
  <si>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</si>
  <si>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</si>
  <si>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</si>
  <si>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</si>
  <si>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</si>
  <si>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</si>
  <si>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</si>
  <si>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</si>
  <si>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</si>
  <si>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</si>
  <si>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</si>
  <si>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</si>
  <si>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</si>
  <si>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</si>
  <si>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</si>
  <si>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</si>
  <si>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</si>
  <si>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</si>
  <si>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</si>
  <si>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</si>
  <si>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</si>
  <si>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</si>
  <si>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</si>
  <si>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</si>
  <si>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</si>
  <si>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</si>
  <si>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</si>
  <si>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</si>
  <si>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</si>
  <si>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</si>
  <si>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</si>
  <si>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</si>
  <si>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</si>
  <si>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</si>
  <si>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</si>
  <si>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</si>
  <si>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</si>
  <si>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</si>
  <si>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</si>
  <si>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</si>
  <si>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</si>
  <si>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</si>
  <si>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</si>
  <si>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</si>
  <si>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</si>
  <si>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</si>
  <si>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</si>
  <si>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</si>
  <si>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</si>
  <si>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</si>
  <si>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</si>
  <si>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</si>
  <si>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</si>
  <si>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</si>
  <si>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</si>
  <si>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</si>
  <si>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</si>
  <si>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</si>
  <si>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</si>
  <si>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</si>
  <si>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</si>
  <si>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</si>
  <si>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</si>
  <si>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</si>
  <si>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</si>
  <si>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</si>
  <si>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</si>
  <si>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</si>
  <si>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</si>
  <si>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</si>
  <si>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</si>
  <si>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</si>
  <si>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</si>
  <si>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</si>
  <si>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</si>
  <si>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</si>
  <si>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</si>
  <si>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</si>
  <si>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</si>
  <si>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</si>
  <si>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</si>
  <si>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</si>
  <si>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</si>
  <si>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</si>
  <si>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</si>
  <si>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</si>
  <si>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</si>
  <si>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</si>
  <si>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</si>
  <si>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</si>
  <si>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</si>
  <si>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</si>
  <si>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</si>
  <si>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</si>
  <si>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</si>
  <si>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</si>
  <si>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</si>
  <si>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</si>
  <si>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</si>
  <si>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</si>
  <si>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</si>
  <si>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</si>
  <si>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</si>
  <si>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</si>
  <si>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</si>
  <si>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</si>
  <si>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</si>
  <si>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</si>
  <si>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</si>
  <si>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</si>
  <si>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</si>
  <si>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</si>
  <si>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</si>
  <si>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</si>
  <si>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</si>
  <si>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</si>
  <si>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</si>
  <si>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</si>
  <si>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</si>
  <si>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</si>
  <si>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</si>
  <si>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</si>
  <si>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</si>
  <si>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</si>
  <si>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</si>
  <si>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</si>
  <si>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</si>
  <si>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</si>
  <si>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</si>
  <si>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</si>
  <si>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</si>
  <si>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</si>
  <si>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</si>
  <si>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</si>
  <si>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</si>
  <si>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</si>
  <si>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</si>
  <si>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</si>
  <si>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</si>
  <si>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</si>
  <si>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</si>
  <si>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</si>
  <si>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</si>
  <si>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</si>
  <si>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</si>
  <si>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</si>
  <si>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</si>
  <si>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</si>
  <si>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</si>
  <si>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</si>
  <si>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</si>
  <si>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</si>
  <si>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</si>
  <si>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</si>
  <si>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</si>
  <si>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</si>
  <si>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</si>
  <si>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</si>
  <si>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</si>
  <si>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</si>
  <si>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</si>
  <si>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</si>
  <si>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</si>
  <si>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</si>
  <si>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</si>
  <si>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</si>
  <si>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</si>
  <si>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</si>
  <si>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</si>
  <si>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</si>
  <si>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</si>
  <si>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</si>
  <si>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</si>
  <si>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</si>
  <si>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</si>
  <si>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</si>
  <si>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</si>
  <si>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</si>
  <si>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</si>
  <si>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</si>
  <si>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</si>
  <si>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</si>
  <si>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</si>
  <si>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</si>
  <si>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</si>
  <si>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</si>
  <si>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</si>
  <si>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</si>
  <si>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</si>
  <si>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</si>
  <si>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</si>
  <si>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</si>
  <si>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</si>
  <si>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</si>
  <si>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</si>
  <si>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</si>
  <si>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</si>
  <si>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</si>
  <si>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</si>
  <si>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</si>
  <si>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</si>
  <si>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</si>
  <si>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</si>
  <si>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</si>
  <si>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</si>
  <si>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</si>
  <si>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</si>
  <si>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</si>
  <si>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</si>
  <si>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</si>
  <si>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</si>
  <si>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</si>
  <si>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</si>
  <si>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</si>
  <si>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</si>
  <si>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</si>
  <si>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</si>
  <si>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</si>
  <si>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</si>
  <si>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</si>
  <si>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</si>
  <si>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</si>
  <si>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</si>
  <si>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</si>
  <si>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</si>
  <si>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</si>
  <si>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</si>
  <si>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</si>
  <si>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</si>
  <si>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</si>
  <si>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</si>
  <si>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</si>
  <si>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</si>
  <si>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</si>
  <si>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</si>
  <si>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</si>
  <si>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</si>
  <si>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</si>
  <si>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</si>
  <si>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</si>
  <si>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</si>
  <si>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</si>
  <si>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</si>
  <si>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</si>
  <si>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</si>
  <si>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</si>
  <si>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</si>
  <si>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</si>
  <si>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</si>
  <si>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</si>
  <si>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</si>
  <si>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</si>
  <si>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</si>
  <si>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</si>
  <si>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</si>
  <si>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</si>
  <si>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</si>
  <si>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</si>
  <si>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</si>
  <si>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</si>
  <si>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</si>
  <si>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</si>
  <si>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</si>
  <si>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</si>
  <si>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</si>
  <si>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</si>
  <si>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</si>
  <si>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</si>
  <si>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</si>
  <si>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</si>
  <si>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</si>
  <si>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</si>
  <si>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</si>
  <si>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</si>
  <si>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</si>
  <si>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</si>
  <si>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</si>
  <si>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</si>
  <si>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</si>
  <si>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</si>
  <si>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</si>
  <si>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</si>
  <si>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</si>
  <si>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</si>
  <si>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</si>
  <si>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</si>
  <si>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</si>
  <si>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</si>
  <si>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</si>
  <si>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</si>
  <si>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</si>
  <si>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</si>
  <si>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</si>
  <si>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</si>
  <si>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</si>
  <si>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</si>
  <si>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</si>
  <si>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</si>
  <si>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</si>
  <si>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</si>
  <si>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</si>
  <si>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</si>
  <si>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</si>
  <si>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</si>
  <si>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</si>
  <si>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</si>
  <si>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</si>
  <si>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</si>
  <si>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</si>
  <si>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</si>
  <si>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</si>
  <si>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</si>
  <si>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</si>
  <si>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</si>
  <si>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</si>
  <si>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</si>
  <si>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</si>
  <si>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</si>
  <si>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</si>
  <si>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</si>
  <si>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</si>
  <si>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</si>
  <si>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</si>
  <si>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</si>
  <si>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</si>
  <si>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</si>
  <si>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</si>
  <si>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</si>
  <si>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</si>
  <si>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</si>
  <si>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</si>
  <si>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</si>
  <si>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</si>
  <si>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</si>
  <si>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</si>
  <si>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</si>
  <si>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</si>
  <si>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</si>
  <si>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</si>
  <si>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</si>
  <si>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</si>
  <si>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</si>
  <si>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</si>
  <si>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</si>
  <si>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</si>
  <si>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</si>
  <si>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</si>
  <si>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</si>
  <si>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</si>
  <si>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</si>
  <si>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</si>
  <si>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</si>
  <si>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</si>
  <si>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</si>
  <si>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</si>
  <si>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</si>
  <si>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</si>
  <si>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</si>
  <si>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</si>
  <si>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</si>
  <si>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</si>
  <si>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</si>
  <si>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</si>
  <si>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</si>
  <si>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</si>
  <si>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</si>
  <si>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</si>
  <si>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</si>
  <si>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</si>
  <si>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</si>
  <si>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</si>
  <si>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</si>
  <si>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</si>
  <si>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</si>
  <si>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</si>
  <si>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</si>
  <si>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</si>
  <si>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</si>
  <si>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</si>
  <si>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</si>
  <si>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</si>
  <si>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</si>
  <si>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</si>
  <si>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</si>
  <si>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</si>
  <si>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</si>
  <si>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</si>
  <si>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</si>
  <si>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</si>
  <si>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</si>
  <si>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</si>
  <si>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</si>
  <si>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</si>
  <si>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</si>
  <si>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</si>
  <si>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</si>
  <si>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</si>
  <si>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</si>
  <si>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</si>
  <si>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</si>
  <si>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</si>
  <si>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</si>
  <si>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</si>
  <si>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</si>
  <si>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</si>
  <si>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</si>
  <si>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</si>
  <si>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</si>
  <si>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</si>
  <si>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</si>
  <si>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</si>
  <si>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</si>
  <si>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</si>
  <si>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</si>
  <si>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</si>
  <si>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</si>
  <si>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</si>
  <si>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</si>
  <si>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</si>
  <si>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</si>
  <si>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</si>
  <si>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</si>
  <si>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</si>
  <si>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</si>
  <si>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</si>
  <si>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</si>
  <si>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</si>
  <si>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</si>
  <si>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</si>
  <si>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</si>
  <si>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</si>
  <si>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</si>
  <si>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</si>
  <si>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</si>
  <si>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</si>
  <si>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</si>
  <si>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</si>
  <si>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</si>
  <si>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</si>
  <si>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</si>
  <si>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</si>
  <si>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</si>
  <si>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</si>
  <si>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</si>
  <si>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</si>
  <si>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</si>
  <si>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</si>
  <si>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</si>
  <si>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</si>
  <si>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</si>
  <si>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</si>
  <si>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</si>
  <si>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</si>
  <si>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</si>
  <si>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</si>
  <si>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</si>
  <si>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</si>
  <si>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</si>
  <si>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</si>
  <si>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</si>
  <si>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</si>
  <si>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</si>
  <si>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</si>
  <si>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</si>
  <si>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</si>
  <si>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</si>
  <si>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</si>
  <si>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</si>
  <si>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</si>
  <si>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</si>
  <si>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</si>
  <si>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</si>
  <si>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</si>
  <si>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</si>
  <si>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</si>
  <si>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</si>
  <si>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</si>
  <si>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</si>
  <si>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</si>
  <si>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</si>
  <si>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</si>
  <si>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</si>
  <si>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</si>
  <si>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</si>
  <si>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</si>
  <si>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</si>
  <si>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</si>
  <si>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</si>
  <si>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</si>
  <si>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</si>
  <si>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</si>
  <si>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</si>
  <si>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</si>
  <si>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</si>
  <si>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</si>
  <si>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</si>
  <si>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</si>
  <si>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</si>
  <si>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</si>
  <si>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</si>
  <si>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</si>
  <si>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</si>
  <si>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</si>
  <si>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</si>
  <si>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</si>
  <si>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</si>
  <si>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</si>
  <si>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</si>
  <si>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</si>
  <si>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</si>
  <si>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</si>
  <si>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</si>
  <si>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</si>
  <si>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</si>
  <si>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</si>
  <si>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</si>
  <si>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</si>
  <si>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</si>
  <si>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</si>
  <si>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</si>
  <si>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</si>
  <si>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</si>
  <si>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</si>
  <si>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</si>
  <si>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</si>
  <si>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</si>
  <si>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</si>
  <si>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</si>
  <si>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</si>
  <si>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</si>
  <si>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</si>
  <si>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</si>
  <si>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</si>
  <si>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</si>
  <si>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</si>
  <si>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</si>
  <si>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</si>
  <si>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</si>
  <si>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</si>
  <si>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</si>
  <si>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</si>
  <si>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</si>
  <si>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</si>
  <si>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</si>
  <si>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</si>
  <si>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</si>
  <si>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</si>
  <si>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</si>
  <si>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</si>
  <si>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</si>
  <si>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</si>
  <si>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</si>
  <si>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</si>
  <si>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</si>
  <si>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</si>
  <si>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</si>
  <si>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</si>
  <si>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</si>
  <si>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</si>
  <si>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</si>
  <si>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</si>
  <si>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</si>
  <si>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</si>
  <si>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</si>
  <si>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</si>
  <si>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</si>
  <si>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</si>
  <si>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</si>
  <si>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</si>
  <si>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</si>
  <si>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</si>
  <si>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</si>
  <si>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</si>
  <si>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</si>
  <si>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</si>
  <si>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</si>
  <si>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</si>
  <si>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</si>
  <si>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</si>
  <si>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</si>
  <si>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</si>
  <si>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</si>
  <si>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</si>
  <si>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</si>
  <si>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</si>
  <si>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</si>
  <si>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</si>
  <si>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</si>
  <si>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</si>
  <si>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</si>
  <si>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</si>
  <si>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</si>
  <si>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</si>
  <si>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</si>
  <si>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</si>
  <si>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</si>
  <si>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</si>
  <si>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</si>
  <si>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</si>
  <si>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</si>
  <si>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</si>
  <si>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</si>
  <si>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</si>
  <si>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</si>
  <si>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</si>
  <si>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</si>
  <si>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</si>
  <si>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</si>
  <si>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</si>
  <si>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</si>
  <si>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</si>
  <si>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</si>
  <si>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</si>
  <si>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</si>
  <si>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</si>
  <si>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</si>
  <si>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</si>
  <si>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</si>
  <si>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</si>
  <si>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</si>
  <si>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</si>
  <si>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</si>
  <si>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</si>
  <si>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</si>
  <si>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</si>
  <si>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</si>
  <si>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</si>
  <si>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</si>
  <si>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</si>
  <si>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</si>
  <si>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</si>
  <si>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</si>
  <si>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</si>
  <si>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</si>
  <si>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</si>
  <si>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</si>
  <si>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</si>
  <si>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</si>
  <si>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</si>
  <si>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</si>
  <si>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</si>
  <si>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</si>
  <si>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</si>
  <si>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</si>
  <si>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</si>
  <si>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</si>
  <si>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</si>
  <si>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</si>
  <si>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</si>
  <si>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</si>
  <si>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</si>
  <si>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</si>
  <si>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</si>
  <si>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</si>
  <si>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</si>
  <si>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</si>
  <si>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</si>
  <si>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</si>
  <si>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</si>
  <si>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</si>
  <si>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</si>
  <si>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</si>
  <si>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</si>
  <si>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</si>
  <si>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</si>
  <si>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</si>
  <si>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</si>
  <si>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</si>
  <si>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</si>
  <si>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</si>
  <si>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</si>
  <si>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</si>
  <si>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</si>
  <si>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</si>
  <si>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</si>
  <si>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</si>
  <si>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</si>
  <si>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</si>
  <si>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</si>
  <si>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</si>
  <si>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</si>
  <si>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</si>
  <si>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</si>
  <si>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</si>
  <si>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</si>
  <si>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</si>
  <si>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</si>
  <si>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</si>
  <si>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</si>
  <si>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</si>
  <si>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</si>
  <si>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</si>
  <si>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</si>
  <si>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</si>
  <si>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</si>
  <si>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</si>
  <si>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</si>
  <si>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</si>
  <si>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</si>
  <si>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</si>
  <si>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</si>
  <si>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</si>
  <si>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</si>
  <si>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</si>
  <si>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</si>
  <si>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</si>
  <si>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</si>
  <si>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</si>
  <si>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</si>
  <si>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</si>
  <si>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</si>
  <si>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</si>
  <si>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</si>
  <si>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</si>
  <si>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</si>
  <si>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</si>
  <si>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</si>
  <si>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</si>
  <si>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</si>
  <si>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</si>
  <si>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</si>
  <si>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</si>
  <si>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</si>
  <si>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</si>
  <si>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</si>
  <si>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</si>
  <si>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</si>
  <si>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</si>
  <si>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</si>
  <si>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</si>
  <si>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</si>
  <si>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</si>
  <si>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</si>
  <si>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</si>
  <si>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</si>
  <si>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</si>
  <si>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</si>
  <si>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</si>
  <si>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</si>
  <si>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</si>
  <si>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</si>
  <si>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</si>
  <si>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</si>
  <si>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</si>
  <si>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</si>
  <si>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</si>
  <si>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</si>
  <si>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</si>
  <si>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</si>
  <si>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</si>
  <si>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</si>
  <si>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</si>
  <si>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</si>
  <si>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</si>
  <si>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</si>
  <si>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</si>
  <si>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</si>
  <si>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</si>
  <si>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</si>
  <si>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</si>
  <si>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</si>
  <si>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</si>
  <si>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</si>
  <si>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</si>
  <si>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</si>
  <si>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</si>
  <si>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</si>
  <si>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</si>
  <si>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</si>
  <si>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</si>
  <si>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</si>
  <si>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</si>
  <si>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</si>
  <si>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</si>
  <si>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</si>
  <si>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</si>
  <si>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</si>
  <si>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</si>
  <si>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</si>
  <si>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</si>
  <si>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</si>
  <si>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</si>
  <si>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</si>
  <si>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</si>
  <si>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</si>
  <si>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</si>
  <si>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</si>
  <si>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</si>
  <si>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</si>
  <si>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</si>
  <si>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</si>
  <si>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</si>
  <si>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</si>
  <si>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</si>
  <si>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</si>
  <si>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</si>
  <si>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</si>
  <si>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</si>
  <si>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</si>
  <si>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</si>
  <si>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</si>
  <si>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</si>
  <si>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</si>
  <si>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</si>
  <si>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</si>
  <si>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</si>
  <si>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</si>
  <si>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</si>
  <si>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</si>
  <si>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</si>
  <si>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</si>
  <si>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</si>
  <si>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</si>
  <si>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</si>
  <si>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</si>
  <si>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</si>
  <si>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</si>
  <si>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</si>
  <si>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</si>
  <si>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</si>
  <si>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</si>
  <si>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</si>
  <si>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</si>
  <si>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</si>
  <si>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</si>
  <si>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</si>
  <si>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</si>
  <si>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</si>
  <si>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</si>
  <si>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</si>
  <si>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</si>
  <si>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</si>
  <si>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</si>
  <si>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</si>
  <si>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</si>
  <si>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</si>
  <si>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</si>
  <si>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</si>
  <si>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</si>
  <si>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</si>
  <si>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</si>
  <si>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</si>
  <si>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</si>
  <si>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</si>
  <si>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</si>
  <si>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</si>
  <si>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</si>
  <si>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</si>
  <si>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</si>
  <si>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</si>
  <si>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</si>
  <si>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</si>
  <si>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</si>
  <si>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</si>
  <si>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</si>
  <si>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</si>
  <si>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</si>
  <si>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</si>
  <si>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</si>
  <si>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</si>
  <si>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</si>
  <si>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</si>
  <si>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</si>
  <si>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</si>
  <si>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</si>
  <si>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</si>
  <si>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</si>
  <si>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</si>
  <si>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</si>
  <si>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</si>
  <si>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</si>
  <si>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</si>
  <si>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</si>
  <si>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</si>
  <si>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</si>
  <si>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</si>
  <si>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</si>
  <si>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</si>
  <si>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</si>
  <si>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</si>
  <si>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</si>
  <si>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</si>
  <si>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</si>
  <si>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</si>
  <si>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</si>
  <si>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</si>
  <si>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</si>
  <si>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</si>
  <si>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</si>
  <si>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</si>
  <si>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</si>
  <si>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</si>
  <si>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</si>
  <si>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</si>
  <si>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</si>
  <si>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</si>
  <si>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</si>
  <si>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</si>
  <si>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</si>
  <si>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</si>
  <si>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</si>
  <si>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</si>
  <si>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</si>
  <si>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</si>
  <si>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</si>
  <si>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</si>
  <si>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</si>
  <si>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</si>
  <si>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</si>
  <si>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</si>
  <si>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</si>
  <si>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</si>
  <si>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</si>
  <si>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</si>
  <si>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</si>
  <si>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</si>
  <si>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</si>
  <si>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</si>
  <si>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</si>
  <si>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</si>
  <si>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</si>
  <si>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</si>
  <si>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</si>
  <si>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</si>
  <si>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</si>
  <si>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</si>
  <si>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</si>
  <si>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</si>
  <si>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</si>
  <si>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</si>
  <si>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</si>
  <si>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</si>
  <si>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</si>
  <si>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</si>
  <si>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</si>
  <si>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</si>
  <si>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</si>
  <si>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</si>
  <si>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</si>
  <si>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</si>
  <si>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</si>
  <si>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</si>
  <si>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</si>
  <si>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</si>
  <si>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</si>
  <si>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</si>
  <si>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</si>
  <si>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</si>
  <si>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</si>
  <si>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</si>
  <si>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</si>
  <si>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</si>
  <si>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</si>
  <si>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</si>
  <si>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</si>
  <si>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</si>
  <si>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</si>
  <si>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</si>
  <si>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</si>
  <si>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</si>
  <si>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</si>
  <si>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</si>
  <si>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</si>
  <si>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</si>
  <si>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</si>
  <si>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</si>
  <si>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</si>
  <si>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</si>
  <si>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</si>
  <si>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</si>
  <si>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</si>
  <si>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</si>
  <si>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</si>
  <si>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</si>
  <si>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</si>
  <si>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</si>
  <si>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</si>
  <si>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</si>
  <si>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</si>
  <si>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</si>
  <si>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</si>
  <si>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</si>
  <si>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</si>
  <si>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</si>
  <si>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</si>
  <si>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</si>
  <si>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</si>
  <si>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</si>
  <si>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</si>
  <si>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</si>
  <si>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</si>
  <si>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</si>
  <si>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</si>
  <si>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</si>
  <si>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</si>
  <si>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</si>
  <si>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</si>
  <si>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</si>
  <si>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</si>
  <si>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</si>
  <si>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</si>
  <si>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</si>
  <si>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</si>
  <si>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</si>
  <si>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</si>
  <si>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</si>
  <si>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</si>
  <si>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</si>
  <si>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</si>
  <si>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</si>
  <si>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</si>
  <si>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</si>
  <si>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</si>
  <si>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</si>
  <si>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</si>
  <si>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</si>
  <si>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</si>
  <si>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</si>
  <si>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</si>
  <si>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</si>
  <si>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</si>
  <si>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</si>
  <si>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</si>
  <si>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</si>
  <si>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</si>
  <si>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</si>
  <si>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</si>
  <si>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</si>
  <si>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</si>
  <si>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</si>
  <si>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</si>
  <si>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</si>
  <si>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</si>
  <si>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</si>
  <si>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</si>
  <si>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</si>
  <si>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</si>
  <si>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</si>
  <si>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</si>
  <si>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</si>
  <si>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</si>
  <si>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</si>
  <si>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</si>
  <si>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</si>
  <si>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</si>
  <si>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</si>
  <si>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</si>
  <si>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</si>
  <si>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</si>
  <si>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</si>
  <si>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</si>
  <si>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</si>
  <si>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</si>
  <si>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</si>
  <si>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</si>
  <si>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</si>
  <si>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</si>
  <si>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</si>
  <si>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</si>
  <si>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</si>
  <si>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</si>
  <si>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</si>
  <si>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</si>
  <si>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</si>
  <si>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</si>
  <si>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</si>
  <si>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</si>
  <si>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</si>
  <si>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</si>
  <si>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</si>
  <si>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</si>
  <si>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</si>
  <si>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</si>
  <si>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</si>
  <si>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</si>
  <si>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</si>
  <si>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</si>
  <si>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</si>
  <si>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</si>
  <si>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</si>
  <si>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</si>
  <si>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</si>
  <si>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</si>
  <si>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</si>
  <si>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</si>
  <si>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</si>
  <si>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</si>
  <si>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</si>
  <si>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</si>
  <si>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</si>
  <si>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</si>
  <si>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</si>
  <si>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</si>
  <si>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</si>
  <si>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</si>
  <si>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</si>
  <si>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</si>
  <si>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</si>
  <si>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</si>
  <si>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</si>
  <si>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</si>
  <si>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</si>
  <si>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</si>
  <si>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</si>
  <si>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</si>
  <si>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</si>
  <si>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</si>
  <si>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</si>
  <si>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</si>
  <si>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</si>
  <si>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</si>
  <si>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</si>
  <si>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</si>
  <si>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</si>
  <si>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</si>
  <si>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</si>
  <si>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</si>
  <si>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</si>
  <si>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</si>
  <si>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</si>
  <si>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</si>
  <si>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</si>
  <si>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</si>
  <si>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</si>
  <si>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</si>
  <si>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</si>
  <si>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</si>
  <si>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</si>
  <si>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</si>
  <si>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</si>
  <si>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</si>
  <si>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</si>
  <si>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</si>
  <si>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</si>
  <si>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</si>
  <si>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</si>
  <si>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</si>
  <si>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</si>
  <si>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</si>
  <si>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</si>
  <si>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</si>
  <si>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</si>
  <si>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</si>
  <si>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</si>
  <si>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</si>
  <si>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</si>
  <si>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</si>
  <si>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</si>
  <si>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</si>
  <si>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</si>
  <si>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</si>
  <si>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</si>
  <si>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</si>
  <si>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</si>
  <si>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</si>
  <si>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</si>
  <si>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</si>
  <si>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</si>
  <si>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</si>
  <si>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</si>
  <si>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</si>
  <si>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</si>
  <si>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</si>
  <si>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</si>
  <si>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</si>
  <si>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</si>
  <si>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</si>
  <si>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</si>
  <si>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</si>
  <si>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</si>
  <si>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</si>
  <si>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</si>
  <si>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</si>
  <si>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</si>
  <si>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</si>
  <si>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</si>
  <si>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</si>
  <si>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</si>
  <si>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</si>
  <si>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</si>
  <si>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</si>
  <si>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</si>
  <si>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</si>
  <si>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</si>
  <si>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</si>
  <si>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</si>
  <si>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</si>
  <si>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</si>
  <si>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</si>
  <si>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</si>
  <si>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</si>
  <si>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</si>
  <si>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</si>
  <si>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</si>
  <si>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</si>
  <si>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</si>
  <si>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</si>
  <si>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</si>
  <si>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</si>
  <si>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</si>
  <si>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</si>
  <si>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</si>
  <si>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</si>
  <si>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</si>
  <si>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</si>
  <si>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</si>
  <si>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</si>
  <si>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</si>
  <si>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</si>
  <si>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</si>
  <si>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</si>
  <si>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</si>
  <si>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</si>
  <si>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</si>
  <si>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</si>
  <si>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</si>
  <si>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</si>
  <si>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</si>
  <si>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</si>
  <si>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</si>
  <si>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</si>
  <si>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</si>
  <si>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</si>
  <si>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</si>
  <si>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</si>
  <si>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</si>
  <si>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</si>
  <si>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</si>
  <si>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</si>
  <si>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</si>
  <si>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</si>
  <si>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</si>
  <si>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</si>
  <si>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</si>
  <si>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</si>
  <si>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</si>
  <si>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</si>
  <si>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</si>
  <si>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</si>
  <si>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</si>
  <si>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</si>
  <si>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</si>
  <si>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</si>
  <si>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</si>
  <si>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</si>
  <si>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</si>
  <si>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</si>
  <si>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</si>
  <si>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</si>
  <si>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</si>
  <si>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</si>
  <si>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</si>
  <si>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</si>
  <si>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</si>
  <si>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</si>
  <si>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</si>
  <si>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</si>
  <si>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</si>
  <si>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</si>
  <si>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</si>
  <si>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</si>
  <si>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</si>
  <si>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</si>
  <si>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</si>
  <si>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</si>
  <si>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</si>
  <si>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</si>
  <si>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</si>
  <si>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</si>
  <si>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</si>
  <si>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</si>
  <si>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</si>
  <si>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</si>
  <si>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</si>
  <si>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</si>
  <si>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</si>
  <si>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</si>
  <si>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</si>
  <si>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</si>
  <si>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</si>
  <si>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</si>
  <si>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</si>
  <si>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</si>
  <si>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</si>
  <si>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</si>
  <si>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</si>
  <si>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</si>
  <si>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</si>
  <si>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</si>
  <si>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</si>
  <si>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</si>
  <si>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</si>
  <si>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</si>
  <si>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</si>
  <si>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</si>
  <si>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</si>
  <si>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</si>
  <si>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</si>
  <si>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</si>
  <si>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</si>
  <si>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</si>
  <si>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</si>
  <si>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</si>
  <si>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</si>
  <si>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</si>
  <si>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</si>
  <si>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</si>
  <si>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</si>
  <si>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</si>
  <si>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</si>
  <si>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</si>
  <si>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</si>
  <si>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</si>
  <si>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</si>
  <si>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</si>
  <si>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</si>
  <si>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</si>
  <si>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</si>
  <si>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</si>
  <si>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</si>
  <si>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</si>
  <si>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</si>
  <si>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</si>
  <si>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</si>
  <si>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</si>
  <si>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</si>
  <si>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</si>
  <si>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</si>
  <si>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</si>
  <si>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</si>
  <si>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</si>
  <si>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</si>
  <si>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</si>
  <si>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</si>
  <si>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</si>
  <si>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</si>
  <si>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</si>
  <si>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</si>
  <si>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</si>
  <si>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</si>
  <si>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</si>
  <si>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</si>
  <si>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</si>
  <si>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</si>
  <si>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</si>
  <si>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</si>
  <si>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</si>
  <si>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</si>
  <si>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</si>
  <si>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</si>
  <si>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</si>
  <si>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</si>
  <si>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</si>
  <si>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</si>
  <si>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</si>
  <si>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</si>
  <si>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</si>
  <si>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</si>
  <si>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</si>
  <si>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</si>
  <si>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</si>
  <si>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</si>
  <si>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</si>
  <si>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</si>
  <si>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</si>
  <si>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</si>
  <si>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</si>
  <si>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</si>
  <si>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</si>
  <si>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</si>
  <si>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</si>
  <si>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</si>
  <si>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</si>
  <si>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</si>
  <si>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</si>
  <si>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</si>
  <si>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</si>
  <si>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</si>
  <si>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</si>
  <si>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</si>
  <si>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</si>
  <si>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</si>
  <si>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</si>
  <si>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</si>
  <si>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</si>
  <si>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</si>
  <si>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</si>
  <si>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</si>
  <si>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</si>
  <si>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</si>
  <si>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</si>
  <si>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</si>
  <si>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</si>
  <si>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</si>
  <si>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</si>
  <si>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</si>
  <si>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</si>
  <si>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</si>
  <si>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</si>
  <si>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</si>
  <si>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</si>
  <si>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</si>
  <si>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</si>
  <si>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</si>
  <si>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</si>
  <si>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</si>
  <si>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</si>
  <si>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</si>
  <si>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</si>
  <si>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</si>
  <si>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</si>
  <si>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</si>
  <si>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</si>
  <si>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</si>
  <si>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</si>
  <si>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</si>
  <si>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</si>
  <si>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</si>
  <si>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</si>
  <si>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</si>
  <si>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</si>
  <si>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</si>
  <si>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</si>
  <si>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</si>
  <si>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</si>
  <si>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</si>
  <si>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</si>
  <si>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</si>
  <si>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</si>
  <si>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</si>
  <si>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</si>
  <si>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</si>
  <si>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</si>
  <si>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</si>
  <si>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</si>
  <si>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</si>
  <si>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</si>
  <si>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</si>
  <si>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</si>
  <si>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</si>
  <si>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</si>
  <si>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</si>
  <si>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</si>
  <si>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</si>
  <si>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</si>
  <si>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</si>
  <si>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</si>
  <si>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</si>
  <si>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</si>
  <si>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</si>
  <si>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</si>
  <si>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</si>
  <si>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</si>
  <si>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</si>
  <si>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</si>
  <si>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</si>
  <si>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</si>
  <si>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</si>
  <si>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</si>
  <si>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</si>
  <si>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</si>
  <si>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</si>
  <si>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</si>
  <si>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</si>
  <si>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</si>
  <si>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</si>
  <si>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</si>
  <si>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</si>
  <si>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</si>
  <si>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</si>
  <si>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</si>
  <si>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</si>
  <si>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</si>
  <si>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</si>
  <si>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</si>
  <si>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</si>
  <si>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</si>
  <si>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</si>
  <si>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</si>
  <si>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</si>
  <si>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</si>
  <si>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</si>
  <si>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</si>
  <si>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</si>
  <si>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</si>
  <si>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</si>
  <si>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</si>
  <si>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</si>
  <si>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</si>
  <si>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</si>
  <si>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</si>
  <si>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</si>
  <si>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</si>
  <si>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</si>
  <si>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</si>
  <si>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</si>
  <si>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</si>
  <si>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</si>
  <si>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</si>
  <si>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</si>
  <si>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</si>
  <si>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</si>
  <si>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</si>
  <si>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</si>
  <si>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</si>
  <si>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</si>
  <si>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</si>
  <si>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</si>
  <si>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</si>
  <si>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</si>
  <si>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</si>
  <si>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</si>
  <si>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</si>
  <si>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</si>
  <si>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</si>
  <si>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</si>
  <si>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</si>
  <si>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</si>
  <si>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</si>
  <si>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</si>
  <si>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</si>
  <si>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</si>
  <si>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</si>
  <si>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</si>
  <si>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</si>
  <si>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</si>
  <si>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</si>
  <si>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</si>
  <si>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</si>
  <si>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</si>
  <si>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</si>
  <si>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</si>
  <si>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</si>
  <si>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</si>
  <si>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</si>
  <si>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</si>
  <si>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</si>
  <si>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</si>
  <si>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</si>
  <si>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</si>
  <si>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</si>
  <si>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</si>
  <si>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</si>
  <si>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</si>
  <si>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</si>
  <si>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</si>
  <si>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</si>
  <si>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</si>
  <si>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</si>
  <si>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</si>
  <si>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</si>
  <si>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</si>
  <si>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</si>
  <si>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</si>
  <si>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</si>
  <si>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</si>
  <si>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</si>
  <si>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</si>
  <si>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</si>
  <si>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</si>
  <si>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</si>
  <si>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</si>
  <si>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</si>
  <si>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</si>
  <si>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</si>
  <si>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</si>
  <si>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</si>
  <si>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</si>
  <si>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</si>
  <si>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</si>
  <si>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</si>
  <si>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</si>
  <si>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</si>
  <si>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</si>
  <si>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</si>
  <si>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</si>
  <si>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</si>
  <si>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</si>
  <si>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</si>
  <si>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</si>
  <si>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</si>
  <si>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</si>
  <si>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</si>
  <si>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</si>
  <si>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</si>
  <si>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</si>
  <si>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</si>
  <si>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</si>
  <si>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</si>
  <si>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</si>
  <si>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</si>
  <si>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</si>
  <si>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</si>
  <si>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</si>
  <si>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</si>
  <si>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</si>
  <si>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</si>
  <si>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</si>
  <si>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</si>
  <si>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</si>
  <si>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</si>
  <si>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</si>
  <si>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</si>
  <si>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</si>
  <si>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</si>
  <si>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</si>
  <si>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</si>
  <si>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</si>
  <si>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</si>
  <si>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</si>
  <si>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</si>
  <si>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</si>
  <si>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</si>
  <si>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</si>
  <si>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</si>
  <si>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</si>
  <si>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</si>
  <si>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</si>
  <si>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</si>
  <si>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</si>
  <si>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</si>
  <si>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</si>
  <si>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</si>
  <si>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</si>
  <si>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</si>
  <si>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</si>
  <si>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</si>
  <si>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</si>
  <si>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</si>
  <si>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</si>
  <si>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</si>
  <si>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</si>
  <si>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</si>
  <si>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</si>
  <si>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</si>
  <si>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</si>
  <si>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</si>
  <si>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</si>
  <si>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</si>
  <si>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</si>
  <si>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</si>
  <si>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</si>
  <si>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</si>
  <si>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</si>
  <si>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</si>
  <si>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</si>
  <si>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</si>
  <si>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</si>
  <si>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</si>
  <si>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</si>
  <si>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</si>
  <si>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</si>
  <si>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</si>
  <si>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</si>
  <si>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</si>
  <si>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</si>
  <si>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</si>
  <si>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</si>
  <si>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</si>
  <si>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</si>
  <si>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</si>
  <si>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</si>
  <si>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</si>
  <si>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</si>
  <si>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</si>
  <si>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</si>
  <si>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</si>
  <si>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</si>
  <si>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</si>
  <si>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</si>
  <si>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</si>
  <si>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</si>
  <si>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</si>
  <si>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</si>
  <si>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</si>
  <si>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</si>
  <si>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</si>
  <si>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</si>
  <si>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</si>
  <si>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</si>
  <si>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</si>
  <si>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</si>
  <si>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</si>
  <si>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</si>
  <si>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</si>
  <si>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</si>
  <si>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</si>
  <si>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</si>
  <si>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</si>
  <si>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</si>
  <si>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</si>
  <si>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</si>
  <si>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</si>
  <si>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</si>
  <si>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</si>
  <si>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</si>
  <si>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</si>
  <si>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</si>
  <si>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</si>
  <si>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</si>
  <si>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</si>
  <si>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</si>
  <si>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</si>
  <si>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</si>
  <si>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</si>
  <si>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</si>
  <si>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</si>
  <si>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</si>
  <si>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</si>
  <si>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</si>
  <si>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</si>
  <si>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</si>
  <si>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</si>
  <si>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</si>
  <si>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</si>
  <si>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</si>
  <si>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</si>
  <si>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</si>
  <si>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</si>
  <si>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</si>
  <si>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</si>
  <si>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</si>
  <si>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</si>
  <si>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</si>
  <si>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</si>
  <si>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</si>
  <si>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</si>
  <si>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</si>
  <si>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</si>
  <si>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</si>
  <si>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</si>
  <si>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</si>
  <si>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</si>
  <si>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</si>
  <si>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</si>
  <si>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</si>
  <si>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</si>
  <si>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</si>
  <si>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</si>
  <si>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</si>
  <si>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</si>
  <si>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</si>
  <si>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</si>
  <si>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</si>
  <si>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</si>
  <si>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</si>
  <si>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</si>
  <si>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</si>
  <si>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</si>
  <si>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</si>
  <si>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</si>
  <si>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</si>
  <si>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</si>
  <si>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</si>
  <si>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</si>
  <si>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</si>
  <si>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</si>
  <si>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</si>
  <si>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</si>
  <si>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</si>
  <si>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</si>
  <si>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</si>
  <si>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</si>
  <si>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</si>
  <si>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</si>
  <si>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</si>
  <si>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</si>
  <si>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</si>
  <si>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</si>
  <si>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</si>
  <si>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</si>
  <si>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</si>
  <si>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</si>
  <si>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</si>
  <si>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</si>
  <si>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</si>
  <si>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</si>
  <si>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</si>
  <si>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</si>
  <si>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</si>
  <si>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</si>
  <si>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</si>
  <si>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</si>
  <si>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</si>
  <si>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</si>
  <si>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</si>
  <si>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</si>
  <si>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</si>
  <si>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</si>
  <si>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</si>
  <si>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</si>
  <si>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</si>
  <si>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</si>
  <si>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</si>
  <si>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</si>
  <si>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</si>
  <si>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</si>
  <si>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</si>
  <si>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</si>
  <si>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</si>
  <si>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</si>
  <si>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</si>
  <si>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</si>
  <si>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</si>
  <si>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</si>
  <si>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</si>
  <si>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</si>
  <si>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</si>
  <si>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</si>
  <si>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</si>
  <si>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</si>
  <si>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</si>
  <si>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</si>
  <si>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</si>
  <si>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</si>
  <si>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</si>
  <si>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</si>
  <si>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</si>
  <si>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</si>
  <si>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</si>
  <si>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</si>
  <si>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</si>
  <si>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</si>
  <si>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</si>
  <si>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</si>
  <si>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</si>
  <si>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</si>
  <si>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</si>
  <si>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</si>
  <si>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</si>
  <si>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</si>
  <si>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</si>
  <si>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</si>
  <si>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</si>
  <si>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</si>
  <si>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</si>
  <si>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</si>
  <si>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</si>
  <si>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</si>
  <si>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</si>
  <si>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</si>
  <si>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</si>
  <si>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</si>
  <si>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</si>
  <si>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</si>
  <si>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</si>
  <si>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</si>
  <si>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</si>
  <si>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</si>
  <si>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</si>
  <si>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</si>
  <si>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</si>
  <si>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</si>
  <si>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</si>
  <si>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</si>
  <si>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</si>
  <si>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</si>
  <si>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</si>
  <si>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</si>
  <si>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</si>
  <si>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</si>
  <si>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</si>
  <si>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</si>
  <si>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</si>
  <si>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</si>
  <si>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</si>
  <si>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</si>
  <si>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</si>
  <si>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</si>
  <si>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</si>
  <si>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</si>
  <si>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</si>
  <si>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</si>
  <si>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</si>
  <si>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</si>
  <si>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</si>
  <si>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</si>
  <si>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</si>
  <si>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</si>
  <si>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</si>
  <si>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</si>
  <si>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</si>
  <si>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</si>
  <si>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</si>
  <si>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</si>
  <si>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</si>
  <si>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</si>
  <si>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</si>
  <si>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</si>
  <si>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</si>
  <si>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</si>
  <si>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</si>
  <si>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</si>
  <si>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</si>
  <si>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</si>
  <si>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</si>
  <si>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</si>
  <si>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</si>
  <si>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</si>
  <si>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</si>
  <si>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</si>
  <si>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</si>
  <si>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</si>
  <si>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</si>
  <si>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</si>
  <si>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</si>
  <si>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</si>
  <si>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</si>
  <si>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</si>
  <si>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</si>
  <si>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</si>
  <si>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</si>
  <si>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</si>
  <si>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</si>
  <si>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</si>
  <si>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</si>
  <si>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</si>
  <si>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</si>
  <si>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</si>
  <si>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</si>
  <si>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</si>
  <si>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</si>
  <si>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</si>
  <si>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</si>
  <si>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</si>
  <si>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</si>
  <si>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</si>
  <si>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</si>
  <si>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</si>
  <si>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</si>
  <si>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</si>
  <si>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</si>
  <si>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</si>
  <si>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</si>
  <si>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</si>
  <si>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</si>
  <si>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</si>
  <si>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</si>
  <si>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</si>
  <si>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</si>
  <si>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</si>
  <si>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</si>
  <si>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</si>
  <si>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</si>
  <si>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</si>
  <si>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</si>
  <si>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</si>
  <si>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</si>
  <si>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</si>
  <si>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</si>
  <si>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</si>
  <si>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</si>
  <si>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</si>
  <si>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</si>
  <si>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</si>
  <si>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</si>
  <si>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</si>
  <si>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</si>
  <si>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</si>
  <si>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</si>
  <si>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</si>
  <si>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</si>
  <si>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</si>
  <si>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</si>
  <si>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</si>
  <si>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</si>
  <si>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</si>
  <si>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</si>
  <si>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</si>
  <si>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</si>
  <si>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</si>
  <si>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</si>
  <si>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</si>
  <si>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</si>
  <si>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</si>
  <si>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</si>
  <si>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</si>
  <si>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</si>
  <si>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</si>
  <si>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</si>
  <si>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</si>
  <si>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</si>
  <si>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</si>
  <si>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</si>
  <si>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</si>
  <si>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</si>
  <si>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</si>
  <si>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</si>
  <si>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</si>
  <si>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</si>
  <si>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</si>
  <si>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</si>
  <si>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</si>
  <si>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</si>
  <si>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</si>
  <si>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</si>
  <si>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</si>
  <si>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</si>
  <si>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</si>
  <si>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</si>
  <si>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</si>
  <si>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</si>
  <si>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</si>
  <si>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</si>
  <si>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</si>
  <si>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</si>
  <si>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</si>
  <si>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</si>
  <si>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</si>
  <si>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</si>
  <si>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</si>
  <si>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</si>
  <si>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</si>
  <si>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</si>
  <si>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</si>
  <si>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</si>
  <si>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</si>
  <si>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</si>
  <si>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</si>
  <si>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</si>
  <si>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</si>
  <si>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</si>
  <si>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</si>
  <si>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</si>
  <si>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</si>
  <si>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</si>
  <si>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</si>
  <si>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</si>
  <si>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</si>
  <si>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</si>
  <si>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</si>
  <si>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</si>
  <si>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</si>
  <si>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</si>
  <si>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</si>
  <si>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</si>
  <si>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</si>
  <si>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</si>
  <si>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</si>
  <si>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</si>
  <si>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</si>
  <si>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</si>
  <si>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</si>
  <si>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</si>
  <si>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</si>
  <si>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</si>
  <si>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</si>
  <si>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</si>
  <si>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</si>
  <si>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</si>
  <si>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</si>
  <si>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</si>
  <si>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</si>
  <si>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</si>
  <si>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</si>
  <si>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</si>
  <si>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</si>
  <si>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</si>
  <si>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</si>
  <si>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</si>
  <si>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</si>
  <si>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</si>
  <si>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</si>
  <si>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</si>
  <si>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</si>
  <si>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</si>
  <si>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</si>
  <si>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</si>
  <si>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</si>
  <si>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</si>
  <si>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</si>
  <si>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</si>
  <si>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</si>
  <si>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</si>
  <si>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</si>
  <si>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</si>
  <si>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</si>
  <si>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</si>
  <si>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</si>
  <si>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</si>
  <si>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</si>
  <si>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</si>
  <si>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</si>
  <si>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</si>
  <si>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</si>
  <si>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</si>
  <si>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</si>
  <si>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</si>
  <si>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</si>
  <si>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</si>
  <si>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</si>
  <si>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</si>
  <si>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</si>
  <si>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</si>
  <si>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</si>
  <si>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</si>
  <si>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</si>
  <si>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</si>
  <si>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</si>
  <si>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</si>
  <si>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</si>
  <si>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</si>
  <si>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</si>
  <si>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</si>
  <si>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</si>
  <si>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</si>
  <si>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</si>
  <si>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</si>
  <si>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</si>
  <si>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</si>
  <si>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</si>
  <si>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</si>
  <si>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</si>
  <si>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</si>
  <si>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</si>
  <si>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</si>
  <si>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</si>
  <si>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</si>
  <si>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</si>
  <si>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</si>
  <si>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</si>
  <si>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</si>
  <si>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</si>
  <si>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</si>
  <si>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</si>
  <si>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</si>
  <si>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</si>
  <si>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</si>
  <si>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</si>
  <si>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</si>
  <si>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</si>
  <si>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</si>
  <si>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</si>
  <si>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</si>
  <si>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</si>
  <si>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</si>
  <si>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</si>
  <si>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</si>
  <si>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</si>
  <si>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</si>
  <si>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</si>
  <si>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</si>
  <si>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</si>
  <si>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</si>
  <si>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</si>
  <si>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</si>
  <si>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</si>
  <si>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</si>
  <si>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</si>
  <si>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</si>
  <si>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</si>
  <si>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</si>
  <si>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</si>
  <si>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</si>
  <si>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</si>
  <si>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</si>
  <si>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</si>
  <si>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</si>
  <si>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</si>
  <si>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</si>
  <si>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</si>
  <si>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</si>
  <si>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</si>
  <si>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</si>
  <si>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</si>
  <si>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</si>
  <si>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</si>
  <si>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</si>
  <si>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</si>
  <si>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</si>
  <si>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</si>
  <si>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</si>
  <si>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</si>
  <si>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</si>
  <si>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</si>
  <si>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</si>
  <si>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</si>
  <si>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</si>
  <si>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</si>
  <si>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</si>
  <si>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</si>
  <si>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</si>
  <si>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</si>
  <si>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</si>
  <si>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</si>
  <si>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</si>
  <si>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</si>
  <si>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</si>
  <si>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</si>
  <si>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</si>
  <si>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</si>
  <si>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</si>
  <si>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</si>
  <si>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</si>
  <si>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</si>
  <si>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</si>
  <si>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</si>
  <si>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</si>
  <si>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</si>
  <si>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</si>
  <si>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</si>
  <si>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</si>
  <si>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</si>
  <si>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</si>
  <si>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</si>
  <si>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</si>
  <si>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</si>
  <si>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</si>
  <si>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</si>
  <si>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</si>
  <si>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</si>
  <si>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</si>
  <si>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</si>
  <si>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</si>
  <si>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</si>
  <si>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</si>
  <si>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</si>
  <si>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</si>
  <si>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</si>
  <si>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</si>
  <si>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</si>
  <si>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</si>
  <si>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</si>
  <si>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</si>
  <si>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</si>
  <si>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</si>
  <si>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</si>
  <si>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</si>
  <si>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</si>
  <si>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</si>
  <si>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</si>
  <si>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</si>
  <si>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</si>
  <si>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</si>
  <si>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</si>
  <si>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</si>
  <si>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</si>
  <si>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</si>
  <si>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</si>
  <si>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</si>
  <si>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</si>
  <si>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</si>
  <si>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</si>
  <si>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</si>
  <si>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</si>
  <si>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</si>
  <si>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</si>
  <si>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</si>
  <si>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</si>
  <si>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</si>
  <si>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</si>
  <si>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</si>
  <si>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</si>
  <si>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</si>
  <si>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</si>
  <si>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</si>
  <si>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</si>
  <si>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</si>
  <si>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</si>
  <si>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</si>
  <si>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</si>
  <si>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</si>
  <si>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</si>
  <si>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</si>
  <si>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</si>
  <si>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</si>
  <si>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</si>
  <si>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</si>
  <si>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</si>
  <si>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</si>
  <si>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</si>
  <si>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</si>
  <si>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</si>
  <si>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</si>
  <si>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</si>
  <si>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</si>
  <si>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</si>
  <si>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</si>
  <si>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</si>
  <si>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</si>
  <si>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</si>
  <si>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</si>
  <si>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</si>
  <si>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</si>
  <si>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</si>
  <si>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</si>
  <si>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</si>
  <si>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</si>
  <si>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</si>
  <si>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</si>
  <si>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</si>
  <si>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</si>
  <si>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</si>
  <si>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</si>
  <si>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</si>
  <si>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</si>
  <si>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</si>
  <si>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</si>
  <si>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</si>
  <si>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</si>
  <si>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</si>
  <si>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</si>
  <si>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</si>
  <si>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</si>
  <si>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</si>
  <si>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</si>
  <si>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</si>
  <si>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</si>
  <si>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</si>
  <si>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</si>
  <si>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</si>
  <si>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</si>
  <si>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</si>
  <si>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</si>
  <si>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</si>
  <si>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</si>
  <si>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</si>
  <si>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</si>
  <si>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</si>
  <si>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</si>
  <si>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</si>
  <si>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</si>
  <si>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</si>
  <si>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</si>
  <si>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</si>
  <si>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</si>
  <si>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</si>
  <si>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</si>
  <si>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</si>
  <si>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</si>
  <si>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</si>
  <si>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</si>
  <si>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</si>
  <si>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</si>
  <si>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</si>
  <si>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</si>
  <si>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</si>
  <si>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</si>
  <si>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</si>
  <si>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</si>
  <si>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</si>
  <si>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</si>
  <si>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</si>
  <si>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</si>
  <si>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</si>
  <si>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</si>
  <si>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</si>
  <si>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</si>
  <si>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</si>
  <si>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</si>
  <si>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</si>
  <si>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</si>
  <si>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</si>
  <si>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</si>
  <si>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</si>
  <si>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</si>
  <si>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</si>
  <si>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</si>
  <si>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</si>
  <si>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</si>
  <si>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</si>
  <si>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</si>
  <si>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</si>
  <si>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</si>
  <si>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</si>
  <si>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</si>
  <si>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</si>
  <si>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</si>
  <si>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</si>
  <si>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</si>
  <si>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</si>
  <si>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</si>
  <si>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</si>
  <si>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</si>
  <si>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</si>
  <si>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</si>
  <si>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</si>
  <si>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</si>
  <si>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</si>
  <si>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</si>
  <si>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</si>
  <si>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</si>
  <si>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</si>
  <si>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</si>
  <si>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</si>
  <si>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</si>
  <si>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</si>
  <si>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</si>
  <si>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</si>
  <si>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</si>
  <si>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</si>
  <si>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</si>
  <si>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</si>
  <si>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</si>
  <si>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</si>
  <si>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</si>
  <si>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</si>
  <si>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</si>
  <si>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</si>
  <si>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</si>
  <si>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</si>
  <si>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</si>
  <si>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</si>
  <si>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</si>
  <si>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</si>
  <si>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</si>
  <si>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</si>
  <si>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</si>
  <si>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</si>
  <si>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</si>
  <si>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</si>
  <si>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</si>
  <si>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</si>
  <si>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</si>
  <si>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</si>
  <si>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</si>
  <si>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</si>
  <si>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</si>
  <si>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</si>
  <si>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</si>
  <si>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</si>
  <si>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</si>
  <si>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</si>
  <si>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</si>
  <si>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</si>
  <si>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</si>
  <si>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</si>
  <si>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</si>
  <si>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</si>
  <si>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</si>
  <si>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</si>
  <si>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</si>
  <si>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</si>
  <si>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</si>
  <si>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</si>
  <si>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</si>
  <si>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</si>
  <si>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</si>
  <si>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</si>
  <si>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</si>
  <si>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</si>
  <si>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</si>
  <si>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</si>
  <si>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</si>
  <si>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</si>
  <si>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</si>
  <si>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</si>
  <si>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</si>
  <si>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</si>
  <si>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</si>
  <si>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</si>
  <si>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</si>
  <si>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</si>
  <si>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</si>
  <si>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</si>
  <si>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</si>
  <si>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</si>
  <si>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</si>
  <si>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</si>
  <si>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</si>
  <si>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</si>
  <si>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</si>
  <si>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</si>
  <si>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</si>
  <si>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</si>
  <si>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</si>
  <si>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</si>
  <si>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</si>
  <si>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</si>
  <si>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</si>
  <si>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</si>
  <si>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</si>
  <si>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</si>
  <si>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</si>
  <si>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</si>
  <si>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</si>
  <si>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</si>
  <si>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</si>
  <si>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</si>
  <si>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</si>
  <si>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</si>
  <si>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</si>
  <si>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</si>
  <si>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</si>
  <si>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</si>
  <si>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</si>
  <si>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</si>
  <si>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</si>
  <si>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</si>
  <si>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</si>
  <si>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</si>
  <si>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</si>
  <si>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</si>
  <si>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</si>
  <si>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</si>
  <si>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</si>
  <si>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</si>
  <si>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</si>
  <si>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</si>
  <si>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</si>
  <si>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</si>
  <si>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</si>
  <si>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</si>
  <si>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</si>
  <si>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</si>
  <si>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</si>
  <si>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</si>
  <si>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</si>
  <si>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</si>
  <si>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</si>
  <si>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</si>
  <si>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</si>
  <si>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</si>
  <si>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</si>
  <si>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</si>
  <si>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</si>
  <si>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</si>
  <si>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</si>
  <si>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</si>
  <si>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</si>
  <si>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</si>
  <si>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</si>
  <si>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</si>
  <si>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</si>
  <si>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</si>
  <si>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</si>
  <si>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</si>
  <si>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</si>
  <si>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</si>
  <si>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</si>
  <si>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</si>
  <si>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</si>
  <si>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</si>
  <si>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</si>
  <si>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</si>
  <si>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</si>
  <si>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</si>
  <si>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</si>
  <si>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</si>
  <si>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</si>
  <si>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</si>
  <si>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</si>
  <si>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</si>
  <si>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</si>
  <si>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</si>
  <si>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</si>
  <si>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</si>
  <si>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</si>
  <si>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</si>
  <si>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</si>
  <si>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</si>
  <si>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</si>
  <si>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</si>
  <si>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</si>
  <si>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</si>
  <si>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</si>
  <si>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</si>
  <si>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</si>
  <si>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</si>
  <si>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</si>
  <si>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</si>
  <si>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</si>
  <si>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</si>
  <si>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</si>
  <si>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</si>
  <si>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</si>
  <si>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</si>
  <si>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</si>
  <si>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</si>
  <si>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</si>
  <si>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</si>
  <si>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</si>
  <si>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</si>
  <si>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</si>
  <si>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</si>
  <si>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</si>
  <si>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</si>
  <si>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</si>
  <si>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</si>
  <si>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</si>
  <si>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</si>
  <si>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</si>
  <si>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</si>
  <si>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</si>
  <si>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</si>
  <si>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</si>
  <si>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</si>
  <si>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</si>
  <si>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</si>
  <si>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</si>
  <si>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</si>
  <si>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</si>
  <si>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</si>
  <si>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</si>
  <si>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</si>
  <si>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</si>
  <si>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</si>
  <si>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</si>
  <si>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</si>
  <si>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</si>
  <si>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</si>
  <si>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</si>
  <si>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</si>
  <si>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</si>
  <si>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</si>
  <si>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</si>
  <si>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</si>
  <si>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</si>
  <si>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</si>
  <si>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</si>
  <si>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</si>
  <si>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</si>
  <si>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</si>
  <si>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</si>
  <si>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</si>
  <si>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</si>
  <si>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</si>
  <si>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</si>
  <si>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</si>
  <si>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</si>
  <si>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</si>
  <si>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</si>
  <si>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</si>
  <si>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</si>
  <si>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</si>
  <si>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</si>
  <si>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</si>
  <si>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</si>
  <si>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</si>
  <si>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</si>
  <si>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</si>
  <si>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</si>
  <si>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</si>
  <si>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</si>
  <si>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</si>
  <si>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</si>
  <si>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</si>
  <si>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</si>
  <si>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</si>
  <si>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</si>
  <si>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</si>
  <si>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</si>
  <si>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</si>
  <si>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</si>
  <si>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</si>
  <si>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</si>
  <si>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</si>
  <si>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</si>
  <si>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</si>
  <si>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</si>
  <si>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</si>
  <si>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</si>
  <si>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</si>
  <si>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</si>
  <si>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</si>
  <si>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</si>
  <si>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</si>
  <si>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</si>
  <si>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</si>
  <si>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</si>
  <si>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</si>
  <si>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</si>
  <si>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</si>
  <si>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</si>
  <si>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</si>
  <si>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</si>
  <si>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</si>
  <si>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</si>
  <si>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</si>
  <si>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</si>
  <si>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</si>
  <si>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</si>
  <si>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</si>
  <si>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</si>
  <si>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</si>
  <si>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</si>
  <si>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</si>
  <si>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</si>
  <si>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</si>
  <si>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</si>
  <si>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</si>
  <si>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</si>
  <si>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</si>
  <si>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</si>
  <si>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</si>
  <si>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</si>
  <si>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</si>
  <si>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</si>
  <si>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</si>
  <si>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</si>
  <si>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</si>
  <si>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</si>
  <si>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</si>
  <si>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</si>
  <si>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</si>
  <si>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</si>
  <si>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</si>
  <si>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</si>
  <si>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</si>
  <si>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</si>
  <si>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</si>
  <si>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</si>
  <si>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</si>
  <si>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</si>
  <si>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</si>
  <si>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</si>
  <si>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</si>
  <si>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</si>
  <si>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</si>
  <si>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</si>
  <si>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</si>
  <si>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</si>
  <si>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</si>
  <si>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</si>
  <si>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</si>
  <si>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</si>
  <si>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</si>
  <si>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</si>
  <si>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</si>
  <si>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</si>
  <si>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</si>
  <si>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</si>
  <si>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</si>
  <si>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</si>
  <si>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</si>
  <si>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</si>
  <si>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</si>
  <si>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</si>
  <si>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</si>
  <si>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</si>
  <si>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</si>
  <si>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</si>
  <si>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</si>
  <si>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</si>
  <si>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</si>
  <si>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</si>
  <si>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</si>
  <si>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</si>
  <si>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</si>
  <si>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</si>
  <si>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</si>
  <si>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</si>
  <si>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</si>
  <si>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</si>
  <si>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</si>
  <si>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</si>
  <si>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</si>
  <si>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</si>
  <si>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</si>
  <si>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</si>
  <si>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</si>
  <si>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</si>
  <si>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</si>
  <si>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</si>
  <si>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</si>
  <si>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</si>
  <si>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</si>
  <si>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</si>
  <si>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</si>
  <si>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</si>
  <si>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</si>
  <si>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</si>
  <si>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</si>
  <si>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</si>
  <si>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</si>
  <si>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</si>
  <si>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</si>
  <si>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</si>
  <si>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</si>
  <si>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</si>
  <si>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</si>
  <si>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</si>
  <si>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</si>
  <si>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</si>
  <si>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</si>
  <si>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</si>
  <si>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</si>
  <si>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</si>
  <si>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</si>
  <si>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</si>
  <si>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</si>
  <si>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</si>
  <si>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</si>
  <si>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</si>
  <si>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</si>
  <si>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</si>
  <si>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</si>
  <si>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</si>
  <si>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</si>
  <si>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</si>
  <si>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</si>
  <si>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</si>
  <si>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</si>
  <si>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</si>
  <si>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</si>
  <si>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</si>
  <si>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</si>
  <si>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</si>
  <si>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</si>
  <si>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</si>
  <si>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</si>
  <si>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</si>
  <si>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</si>
  <si>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</si>
  <si>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</si>
  <si>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</si>
  <si>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</si>
  <si>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</si>
  <si>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</si>
  <si>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</si>
  <si>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</si>
  <si>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</si>
  <si>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</si>
  <si>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</si>
  <si>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</si>
  <si>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</si>
  <si>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</si>
  <si>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</si>
  <si>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</si>
  <si>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</si>
  <si>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</si>
  <si>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</si>
  <si>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</si>
  <si>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</si>
  <si>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</si>
  <si>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</si>
  <si>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</si>
  <si>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</si>
  <si>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</si>
  <si>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</si>
  <si>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</si>
  <si>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</si>
  <si>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</si>
  <si>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</si>
  <si>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</si>
  <si>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</si>
  <si>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</si>
  <si>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</si>
  <si>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</si>
  <si>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</si>
  <si>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</si>
  <si>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</si>
  <si>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</si>
  <si>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</si>
  <si>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</si>
  <si>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</si>
  <si>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</si>
  <si>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</si>
  <si>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</si>
  <si>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</si>
  <si>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</si>
  <si>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</si>
  <si>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</si>
  <si>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</si>
  <si>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</si>
  <si>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</si>
  <si>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</si>
  <si>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</si>
  <si>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</si>
  <si>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</si>
  <si>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</si>
  <si>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</si>
  <si>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</si>
  <si>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</si>
  <si>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</si>
  <si>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</si>
  <si>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</si>
  <si>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</si>
  <si>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</si>
  <si>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</si>
  <si>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</si>
  <si>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</si>
  <si>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</si>
  <si>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</si>
  <si>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</si>
  <si>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</si>
  <si>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</si>
  <si>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</si>
  <si>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</si>
  <si>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</si>
  <si>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</si>
  <si>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</si>
  <si>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</si>
  <si>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</si>
  <si>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</si>
  <si>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</si>
  <si>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</si>
  <si>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</si>
  <si>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</si>
  <si>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</si>
  <si>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</si>
  <si>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</si>
  <si>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</si>
  <si>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</si>
  <si>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</si>
  <si>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</si>
  <si>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</si>
  <si>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</si>
  <si>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</si>
  <si>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</si>
  <si>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</si>
  <si>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</si>
  <si>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</si>
  <si>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</si>
  <si>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</si>
  <si>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</si>
  <si>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</si>
  <si>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</si>
  <si>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</si>
  <si>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</si>
  <si>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</si>
  <si>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</si>
  <si>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</si>
  <si>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</si>
  <si>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</si>
  <si>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</si>
  <si>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</si>
  <si>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</si>
  <si>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</si>
  <si>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</si>
  <si>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</si>
  <si>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</si>
  <si>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</si>
  <si>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</si>
  <si>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</si>
  <si>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</si>
  <si>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</si>
  <si>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</si>
  <si>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</si>
  <si>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</si>
  <si>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</si>
  <si>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</si>
  <si>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</si>
  <si>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</si>
  <si>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</si>
  <si>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</si>
  <si>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</si>
  <si>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</si>
  <si>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</si>
  <si>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</si>
  <si>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</si>
  <si>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</si>
  <si>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</si>
  <si>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</si>
  <si>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</si>
  <si>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</si>
  <si>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</si>
  <si>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</si>
  <si>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</si>
  <si>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</si>
  <si>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</si>
  <si>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</si>
  <si>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</si>
  <si>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</si>
  <si>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</si>
  <si>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</si>
  <si>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</si>
  <si>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</si>
  <si>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</si>
  <si>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</si>
  <si>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</si>
  <si>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</si>
  <si>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</si>
  <si>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</si>
  <si>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</si>
  <si>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</si>
  <si>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</si>
  <si>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</si>
  <si>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</si>
  <si>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</si>
  <si>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</si>
  <si>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</si>
  <si>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</si>
  <si>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</si>
  <si>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</si>
  <si>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</si>
  <si>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</si>
  <si>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</si>
  <si>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</si>
  <si>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</si>
  <si>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</si>
  <si>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</si>
  <si>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</si>
  <si>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</si>
  <si>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</si>
  <si>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</si>
  <si>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</si>
  <si>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</si>
  <si>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</si>
  <si>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</si>
  <si>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</si>
  <si>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</si>
  <si>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</si>
  <si>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</si>
  <si>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</si>
  <si>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</si>
  <si>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</si>
  <si>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</si>
  <si>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</si>
  <si>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</si>
  <si>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</si>
  <si>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</si>
  <si>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</si>
  <si>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</si>
  <si>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</si>
  <si>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</si>
  <si>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</si>
  <si>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</si>
  <si>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</si>
  <si>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</si>
  <si>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</si>
  <si>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</si>
  <si>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</si>
  <si>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</si>
  <si>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</si>
  <si>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</si>
  <si>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</si>
  <si>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</si>
  <si>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</si>
  <si>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</si>
  <si>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</si>
  <si>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</si>
  <si>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</si>
  <si>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</si>
  <si>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</si>
  <si>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</si>
  <si>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</si>
  <si>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</si>
  <si>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</si>
  <si>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</si>
  <si>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</si>
  <si>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</si>
  <si>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</si>
  <si>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</si>
  <si>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</si>
  <si>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</si>
  <si>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</si>
  <si>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</si>
  <si>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</si>
  <si>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</si>
  <si>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</si>
  <si>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</si>
  <si>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</si>
  <si>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</si>
  <si>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</si>
  <si>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</si>
  <si>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</si>
  <si>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</si>
  <si>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</si>
  <si>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</si>
  <si>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</si>
  <si>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</si>
  <si>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</si>
  <si>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</si>
  <si>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</si>
  <si>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</si>
  <si>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</si>
  <si>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</si>
  <si>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</si>
  <si>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</si>
  <si>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</si>
  <si>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</si>
  <si>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</si>
  <si>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</si>
  <si>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</si>
  <si>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</si>
  <si>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</si>
  <si>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</si>
  <si>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</si>
  <si>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</si>
  <si>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</si>
  <si>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</si>
  <si>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</si>
  <si>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</si>
  <si>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</si>
  <si>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</si>
  <si>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</si>
  <si>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</si>
  <si>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</si>
  <si>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</si>
  <si>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</si>
  <si>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</si>
  <si>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</si>
  <si>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</si>
  <si>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</si>
  <si>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</si>
  <si>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</si>
  <si>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</si>
  <si>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</si>
  <si>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</si>
  <si>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</si>
  <si>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</si>
  <si>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</si>
  <si>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</si>
  <si>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</si>
  <si>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</si>
  <si>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</si>
  <si>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</si>
  <si>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</si>
  <si>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</si>
  <si>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</si>
  <si>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</si>
  <si>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</si>
  <si>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</si>
  <si>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</si>
  <si>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</si>
  <si>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</si>
  <si>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</si>
  <si>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</si>
  <si>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</si>
  <si>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</si>
  <si>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</si>
  <si>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</si>
  <si>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</si>
  <si>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</si>
  <si>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</si>
  <si>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</si>
  <si>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</si>
  <si>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</si>
  <si>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</si>
  <si>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</si>
  <si>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</si>
  <si>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</si>
  <si>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</si>
  <si>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</si>
  <si>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</si>
  <si>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</si>
  <si>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</si>
  <si>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</si>
  <si>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</si>
  <si>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</si>
  <si>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</si>
  <si>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</si>
  <si>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</si>
  <si>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</si>
  <si>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</si>
  <si>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</si>
  <si>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</si>
  <si>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</si>
  <si>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</si>
  <si>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</si>
  <si>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</si>
  <si>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</si>
  <si>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</si>
  <si>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</si>
  <si>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</si>
  <si>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</si>
  <si>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</si>
  <si>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</si>
  <si>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</si>
  <si>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</si>
  <si>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</si>
  <si>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</si>
  <si>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</si>
  <si>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</si>
  <si>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</si>
  <si>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</si>
  <si>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</si>
  <si>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</si>
  <si>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</si>
  <si>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</si>
  <si>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</si>
  <si>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</si>
  <si>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</si>
  <si>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</si>
  <si>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</si>
  <si>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</si>
  <si>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</si>
  <si>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</si>
  <si>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</si>
  <si>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</si>
  <si>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</si>
  <si>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</si>
  <si>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</si>
  <si>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</si>
  <si>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</si>
  <si>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</si>
  <si>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</si>
  <si>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</si>
  <si>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</si>
  <si>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</si>
  <si>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</si>
  <si>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</si>
  <si>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</si>
  <si>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</si>
  <si>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</si>
  <si>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</si>
  <si>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</si>
  <si>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</si>
  <si>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</si>
  <si>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</si>
  <si>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</si>
  <si>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</si>
  <si>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</si>
  <si>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</si>
  <si>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</si>
  <si>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</si>
  <si>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</si>
  <si>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</si>
  <si>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</si>
  <si>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</si>
  <si>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</si>
  <si>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</si>
  <si>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</si>
  <si>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</si>
  <si>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</si>
  <si>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</si>
  <si>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</si>
  <si>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</si>
  <si>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</si>
  <si>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</si>
  <si>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</si>
  <si>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</si>
  <si>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</si>
  <si>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</si>
  <si>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</si>
  <si>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</si>
  <si>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</si>
  <si>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</si>
  <si>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</si>
  <si>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</si>
  <si>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</si>
  <si>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</si>
  <si>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</si>
  <si>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</si>
  <si>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</si>
  <si>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</si>
  <si>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</si>
  <si>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</si>
  <si>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</si>
  <si>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</si>
  <si>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</si>
  <si>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</si>
  <si>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</si>
  <si>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</si>
  <si>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</si>
  <si>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</si>
  <si>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</si>
  <si>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</si>
  <si>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</si>
  <si>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</si>
  <si>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</si>
  <si>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</si>
  <si>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</si>
  <si>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</si>
  <si>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</si>
  <si>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</si>
  <si>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</si>
  <si>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</si>
  <si>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</si>
  <si>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</si>
  <si>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</si>
  <si>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</si>
  <si>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</si>
  <si>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</si>
  <si>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</si>
  <si>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</si>
  <si>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</si>
  <si>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</si>
  <si>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</si>
  <si>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</si>
  <si>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</si>
  <si>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</si>
  <si>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</si>
  <si>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</si>
  <si>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</si>
  <si>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</si>
  <si>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</si>
  <si>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</si>
  <si>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</si>
  <si>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</si>
  <si>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</si>
  <si>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</si>
  <si>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</si>
  <si>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</si>
  <si>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</si>
  <si>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</si>
  <si>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</si>
  <si>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</si>
  <si>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</si>
  <si>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</si>
  <si>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</si>
  <si>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</si>
  <si>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</si>
  <si>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</si>
  <si>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</si>
  <si>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</si>
  <si>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</si>
  <si>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</si>
  <si>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</si>
  <si>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</si>
  <si>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</si>
  <si>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</si>
  <si>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</si>
  <si>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</si>
  <si>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</si>
  <si>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</si>
  <si>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</si>
  <si>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</si>
  <si>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</si>
  <si>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</si>
  <si>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</si>
  <si>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</si>
  <si>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</si>
  <si>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</si>
  <si>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</si>
  <si>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</si>
  <si>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</si>
  <si>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</si>
  <si>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</si>
  <si>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</si>
  <si>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</si>
  <si>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</si>
  <si>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</si>
  <si>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</si>
  <si>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</si>
  <si>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</si>
  <si>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</si>
  <si>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</si>
  <si>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</si>
  <si>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</si>
  <si>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</si>
  <si>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</si>
  <si>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</si>
  <si>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</si>
  <si>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</si>
  <si>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</si>
  <si>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</si>
  <si>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</si>
  <si>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</si>
  <si>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</si>
  <si>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</si>
  <si>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</si>
  <si>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</si>
  <si>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</si>
  <si>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</si>
  <si>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</si>
  <si>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</si>
  <si>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</si>
  <si>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</si>
  <si>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</si>
  <si>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</si>
  <si>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</si>
  <si>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</si>
  <si>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</si>
  <si>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</si>
  <si>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</si>
  <si>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</si>
  <si>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</si>
  <si>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</si>
  <si>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</si>
  <si>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</si>
  <si>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</si>
  <si>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</si>
  <si>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</si>
  <si>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</si>
  <si>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</si>
  <si>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</si>
  <si>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</si>
  <si>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</si>
  <si>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</si>
  <si>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</si>
  <si>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</si>
  <si>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</si>
  <si>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</si>
  <si>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</si>
  <si>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</si>
  <si>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</si>
  <si>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</si>
  <si>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</si>
  <si>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</si>
  <si>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</si>
  <si>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</si>
  <si>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</si>
  <si>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</si>
  <si>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</si>
  <si>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</si>
  <si>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</si>
  <si>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</si>
  <si>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</si>
  <si>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</si>
  <si>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</si>
  <si>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</si>
  <si>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</si>
  <si>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</si>
  <si>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</si>
  <si>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</si>
  <si>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</si>
  <si>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</si>
  <si>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</si>
  <si>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</si>
  <si>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</si>
  <si>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</si>
  <si>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</si>
  <si>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</si>
  <si>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</si>
  <si>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</si>
  <si>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</si>
  <si>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</si>
  <si>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</si>
  <si>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</si>
  <si>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</si>
  <si>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</si>
  <si>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</si>
  <si>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</si>
  <si>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</si>
  <si>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</si>
  <si>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</si>
  <si>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</si>
  <si>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</si>
  <si>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</si>
  <si>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</si>
  <si>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</si>
  <si>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</si>
  <si>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</si>
  <si>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</si>
  <si>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</si>
  <si>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</si>
  <si>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</si>
  <si>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</si>
  <si>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</si>
  <si>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</si>
  <si>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</si>
  <si>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</si>
  <si>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</si>
  <si>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</si>
  <si>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</si>
  <si>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</si>
  <si>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</si>
  <si>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</si>
  <si>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</si>
  <si>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</si>
  <si>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</si>
  <si>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</si>
  <si>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</si>
  <si>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</si>
  <si>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</si>
  <si>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</si>
  <si>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</si>
  <si>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</si>
  <si>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</si>
  <si>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</si>
  <si>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</si>
  <si>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</si>
  <si>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</si>
  <si>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</si>
  <si>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</si>
  <si>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</si>
  <si>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</si>
  <si>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</si>
  <si>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</si>
  <si>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</si>
  <si>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</si>
  <si>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</si>
  <si>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</si>
  <si>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</si>
  <si>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</si>
  <si>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</si>
  <si>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</si>
  <si>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</si>
  <si>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</si>
  <si>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</si>
  <si>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</si>
  <si>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</si>
  <si>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</si>
  <si>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</si>
  <si>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</si>
  <si>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</si>
  <si>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</si>
  <si>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</si>
  <si>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</si>
  <si>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</si>
  <si>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</si>
  <si>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</si>
  <si>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</si>
  <si>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</si>
  <si>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</si>
  <si>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</si>
  <si>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</si>
  <si>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</si>
  <si>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</si>
  <si>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</si>
  <si>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</si>
  <si>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</si>
  <si>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</si>
  <si>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</si>
  <si>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</si>
  <si>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</si>
  <si>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</si>
  <si>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</si>
  <si>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</si>
  <si>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</si>
  <si>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</si>
  <si>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</si>
  <si>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</si>
  <si>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</si>
  <si>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</si>
  <si>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</si>
  <si>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</si>
  <si>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</si>
  <si>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</si>
  <si>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</si>
  <si>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</si>
  <si>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</si>
  <si>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</si>
  <si>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</si>
  <si>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</si>
  <si>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</si>
  <si>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</si>
  <si>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</si>
  <si>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</si>
  <si>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</si>
  <si>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</si>
  <si>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</si>
  <si>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</si>
  <si>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</si>
  <si>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</si>
  <si>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</si>
  <si>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</si>
  <si>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</si>
  <si>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</si>
  <si>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</si>
  <si>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</si>
  <si>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</si>
  <si>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</si>
  <si>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</si>
  <si>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</si>
  <si>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</si>
  <si>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</si>
  <si>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</si>
  <si>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</si>
  <si>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</si>
  <si>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</si>
  <si>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</si>
  <si>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</si>
  <si>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</si>
  <si>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</si>
  <si>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</si>
  <si>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</si>
  <si>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</si>
  <si>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</si>
  <si>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</si>
  <si>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</si>
  <si>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</si>
  <si>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</si>
  <si>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</si>
  <si>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</si>
  <si>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</si>
  <si>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</si>
  <si>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</si>
  <si>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</si>
  <si>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</si>
  <si>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</si>
  <si>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</si>
  <si>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</si>
  <si>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</si>
  <si>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</si>
  <si>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</si>
  <si>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</si>
  <si>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</si>
  <si>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</si>
  <si>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</si>
  <si>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</si>
  <si>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</si>
  <si>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</si>
  <si>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</si>
  <si>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</si>
  <si>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</si>
  <si>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</si>
  <si>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</si>
  <si>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</si>
  <si>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</si>
  <si>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</si>
  <si>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</si>
  <si>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</si>
  <si>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</si>
  <si>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</si>
  <si>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</si>
  <si>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</si>
  <si>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</si>
  <si>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</si>
  <si>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</si>
  <si>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</si>
  <si>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</si>
  <si>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</si>
  <si>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</si>
  <si>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</si>
  <si>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</si>
  <si>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</si>
  <si>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</si>
  <si>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</si>
  <si>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</si>
  <si>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</si>
  <si>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</si>
  <si>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</si>
  <si>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</si>
  <si>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</si>
  <si>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</si>
  <si>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</si>
  <si>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</si>
  <si>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</si>
  <si>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</si>
  <si>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</si>
  <si>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</si>
  <si>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</si>
  <si>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</si>
  <si>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</si>
  <si>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</si>
  <si>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</si>
  <si>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</si>
  <si>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</si>
  <si>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</si>
  <si>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</si>
  <si>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</si>
  <si>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</si>
  <si>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</si>
  <si>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</si>
  <si>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</si>
  <si>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</si>
  <si>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</si>
  <si>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</si>
  <si>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</si>
  <si>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</si>
  <si>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</si>
  <si>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</si>
  <si>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</si>
  <si>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</si>
  <si>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</si>
  <si>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</si>
  <si>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</si>
  <si>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</si>
  <si>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</si>
  <si>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</si>
  <si>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</si>
  <si>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</si>
  <si>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</si>
  <si>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</si>
  <si>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</si>
  <si>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</si>
  <si>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</si>
  <si>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</si>
  <si>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</si>
  <si>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</si>
  <si>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</si>
  <si>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</si>
  <si>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</si>
  <si>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</si>
  <si>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</si>
  <si>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</si>
  <si>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</si>
  <si>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</si>
  <si>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</si>
  <si>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</si>
  <si>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</si>
  <si>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</si>
  <si>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</si>
  <si>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</si>
  <si>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</si>
  <si>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</si>
  <si>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</si>
  <si>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</si>
  <si>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</si>
  <si>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</si>
  <si>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</si>
  <si>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</si>
  <si>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</si>
  <si>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</si>
  <si>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</si>
  <si>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</si>
  <si>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</si>
  <si>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</si>
  <si>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</si>
  <si>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</si>
  <si>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</si>
  <si>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</si>
  <si>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</si>
  <si>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</si>
  <si>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</si>
  <si>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</si>
  <si>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</si>
  <si>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</si>
  <si>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</si>
  <si>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</si>
  <si>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</si>
  <si>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</si>
  <si>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</si>
  <si>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</si>
  <si>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</si>
  <si>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</si>
  <si>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</si>
  <si>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</si>
  <si>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</si>
  <si>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</si>
  <si>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</si>
  <si>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</si>
  <si>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</si>
  <si>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</si>
  <si>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</si>
  <si>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</si>
  <si>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</si>
  <si>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</si>
  <si>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</si>
  <si>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</si>
  <si>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</si>
  <si>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</si>
  <si>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</si>
  <si>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</si>
  <si>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</si>
  <si>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</si>
  <si>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</si>
  <si>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</si>
  <si>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</si>
  <si>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</si>
  <si>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</si>
  <si>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</si>
  <si>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</si>
  <si>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</si>
  <si>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</si>
  <si>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</si>
  <si>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</si>
  <si>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</si>
  <si>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</si>
  <si>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</si>
  <si>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</si>
  <si>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</si>
  <si>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</si>
  <si>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</si>
  <si>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</si>
  <si>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</si>
  <si>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</si>
  <si>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</si>
  <si>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</si>
  <si>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</si>
  <si>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</si>
  <si>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</si>
  <si>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</si>
  <si>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</si>
  <si>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</si>
  <si>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</si>
  <si>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</si>
  <si>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</si>
  <si>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</si>
  <si>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</si>
  <si>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</si>
  <si>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</si>
  <si>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</si>
  <si>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</si>
  <si>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</si>
  <si>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</si>
  <si>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</si>
  <si>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</si>
  <si>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</si>
  <si>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</si>
  <si>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</si>
  <si>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</si>
  <si>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</si>
  <si>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</si>
  <si>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</si>
  <si>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</si>
  <si>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</si>
  <si>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</si>
  <si>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</si>
  <si>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</si>
  <si>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</si>
  <si>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</si>
  <si>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</si>
  <si>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</si>
  <si>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</si>
  <si>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</si>
  <si>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</si>
  <si>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</si>
  <si>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</si>
  <si>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</si>
  <si>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</si>
  <si>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</si>
  <si>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</si>
  <si>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</si>
  <si>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</si>
  <si>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</si>
  <si>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</si>
  <si>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</si>
  <si>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</si>
  <si>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</si>
  <si>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</si>
  <si>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</si>
  <si>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</si>
  <si>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</si>
  <si>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</si>
  <si>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</si>
  <si>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</si>
  <si>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</si>
  <si>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</si>
  <si>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</si>
  <si>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</si>
  <si>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</si>
  <si>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</si>
  <si>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</si>
  <si>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</si>
  <si>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</si>
  <si>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</si>
  <si>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</si>
  <si>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</si>
  <si>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</si>
  <si>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</si>
  <si>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</si>
  <si>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</si>
  <si>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</si>
  <si>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</si>
  <si>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</si>
  <si>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</si>
  <si>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</si>
  <si>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</si>
  <si>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</si>
  <si>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</si>
  <si>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</si>
  <si>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</si>
  <si>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</si>
  <si>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</si>
  <si>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</si>
  <si>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</si>
  <si>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</si>
  <si>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</si>
  <si>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</si>
  <si>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</si>
  <si>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</si>
  <si>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</si>
  <si>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</si>
  <si>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</si>
  <si>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</si>
  <si>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</si>
  <si>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</si>
  <si>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</si>
  <si>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</si>
  <si>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</si>
  <si>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</si>
  <si>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</si>
  <si>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</si>
  <si>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</si>
  <si>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</si>
  <si>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</si>
  <si>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</si>
  <si>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</si>
  <si>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</si>
  <si>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</si>
  <si>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</si>
  <si>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</si>
  <si>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</si>
  <si>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</si>
  <si>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</si>
  <si>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</si>
  <si>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</si>
  <si>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</si>
  <si>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</si>
  <si>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</si>
  <si>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</si>
  <si>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</si>
  <si>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</si>
  <si>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</si>
  <si>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</si>
  <si>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</si>
  <si>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</si>
  <si>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</si>
  <si>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</si>
  <si>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</si>
  <si>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</si>
  <si>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</si>
  <si>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</si>
  <si>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</si>
  <si>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</si>
  <si>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</si>
  <si>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</si>
  <si>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</si>
  <si>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</si>
  <si>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</si>
  <si>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</si>
  <si>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</si>
  <si>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</si>
  <si>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</si>
  <si>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</si>
  <si>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</si>
  <si>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</si>
  <si>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</si>
  <si>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</si>
  <si>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</si>
  <si>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</si>
  <si>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</si>
  <si>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</si>
  <si>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</si>
  <si>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</si>
  <si>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</si>
  <si>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</si>
  <si>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</si>
  <si>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</si>
  <si>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</si>
  <si>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</si>
  <si>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</si>
  <si>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</si>
  <si>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</si>
  <si>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</si>
  <si>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</si>
  <si>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</si>
  <si>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</si>
  <si>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</si>
  <si>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</si>
  <si>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</si>
  <si>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</si>
  <si>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</si>
  <si>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</si>
  <si>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</si>
  <si>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</si>
  <si>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</si>
  <si>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</si>
  <si>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</si>
  <si>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</si>
  <si>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</si>
  <si>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</si>
  <si>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</si>
  <si>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</si>
  <si>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</si>
  <si>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</si>
  <si>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</si>
  <si>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</si>
  <si>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</si>
  <si>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</si>
  <si>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</si>
  <si>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</si>
  <si>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</si>
  <si>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</si>
  <si>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</si>
  <si>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</si>
  <si>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</si>
  <si>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</si>
  <si>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</si>
  <si>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</si>
  <si>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</si>
  <si>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</si>
  <si>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</si>
  <si>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</si>
  <si>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</si>
  <si>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</si>
  <si>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</si>
  <si>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</si>
  <si>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</si>
  <si>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</si>
  <si>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</si>
  <si>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</si>
  <si>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</si>
  <si>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</si>
  <si>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</si>
  <si>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</si>
  <si>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</si>
  <si>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</si>
  <si>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</si>
  <si>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</si>
  <si>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</si>
  <si>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</si>
  <si>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</si>
  <si>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</si>
  <si>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</si>
  <si>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</si>
  <si>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</si>
  <si>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</si>
  <si>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</si>
  <si>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</si>
  <si>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</si>
  <si>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</si>
  <si>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</si>
  <si>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</si>
  <si>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</si>
  <si>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</si>
  <si>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</si>
  <si>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</si>
  <si>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</si>
  <si>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</si>
  <si>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</si>
  <si>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</si>
  <si>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</si>
  <si>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</si>
  <si>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</si>
  <si>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</si>
  <si>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</si>
  <si>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</si>
  <si>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</si>
  <si>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</si>
  <si>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</si>
  <si>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</si>
  <si>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</si>
  <si>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</si>
  <si>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</si>
  <si>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</si>
  <si>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</si>
  <si>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</si>
  <si>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</si>
  <si>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</si>
  <si>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</si>
  <si>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</si>
  <si>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</si>
  <si>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</si>
  <si>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</si>
  <si>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</si>
  <si>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</si>
  <si>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</si>
  <si>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</si>
  <si>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</si>
  <si>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</si>
  <si>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</si>
  <si>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</si>
  <si>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</si>
  <si>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</si>
  <si>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</si>
  <si>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</si>
  <si>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</si>
  <si>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</si>
  <si>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</si>
  <si>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</si>
  <si>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</si>
  <si>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</si>
  <si>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</si>
  <si>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</si>
  <si>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</si>
  <si>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</si>
  <si>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</si>
  <si>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</si>
  <si>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</si>
  <si>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</si>
  <si>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</si>
  <si>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</si>
  <si>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</si>
  <si>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</si>
  <si>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</si>
  <si>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</si>
  <si>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</si>
  <si>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</si>
  <si>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</si>
  <si>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</si>
  <si>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</si>
  <si>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</si>
  <si>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</si>
  <si>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</si>
  <si>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</si>
  <si>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</si>
  <si>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</si>
  <si>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</si>
  <si>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</si>
  <si>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</si>
  <si>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</si>
  <si>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</si>
  <si>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</si>
  <si>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</si>
  <si>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</si>
  <si>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</si>
  <si>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</si>
  <si>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</si>
  <si>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</si>
  <si>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</si>
  <si>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</si>
  <si>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</si>
  <si>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</si>
  <si>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</si>
  <si>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</si>
  <si>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</si>
  <si>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</si>
  <si>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</si>
  <si>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</si>
  <si>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</si>
  <si>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</si>
  <si>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</si>
  <si>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</si>
  <si>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</si>
  <si>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</si>
  <si>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</si>
  <si>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</si>
  <si>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</si>
  <si>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</si>
  <si>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</si>
  <si>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</si>
  <si>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</si>
  <si>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</si>
  <si>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</si>
  <si>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</si>
  <si>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</si>
  <si>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</si>
  <si>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</si>
  <si>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</si>
  <si>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</si>
  <si>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</si>
  <si>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</si>
  <si>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</si>
  <si>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</si>
  <si>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</si>
  <si>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</si>
  <si>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</si>
  <si>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</si>
  <si>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</si>
  <si>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</si>
  <si>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</si>
  <si>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</si>
  <si>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</si>
  <si>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</si>
  <si>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</si>
  <si>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</si>
  <si>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</si>
  <si>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</si>
  <si>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</si>
  <si>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</si>
  <si>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</si>
  <si>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</si>
  <si>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</si>
  <si>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</si>
  <si>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</si>
  <si>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</si>
  <si>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</si>
  <si>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</si>
  <si>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</si>
  <si>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</si>
  <si>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</si>
  <si>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</si>
  <si>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</si>
  <si>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</si>
  <si>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</si>
  <si>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</si>
  <si>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</si>
  <si>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</si>
  <si>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</si>
  <si>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</si>
  <si>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</si>
  <si>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</si>
  <si>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</si>
  <si>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</si>
  <si>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</si>
  <si>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</si>
  <si>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</si>
  <si>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</si>
  <si>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</si>
  <si>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</si>
  <si>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</si>
  <si>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</si>
  <si>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</si>
  <si>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</si>
  <si>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</si>
  <si>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</si>
  <si>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</si>
  <si>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</si>
  <si>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</si>
  <si>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</si>
  <si>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</si>
  <si>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</si>
  <si>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</si>
  <si>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</si>
  <si>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</si>
  <si>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</si>
  <si>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</si>
  <si>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</si>
  <si>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</si>
  <si>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</si>
  <si>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</si>
  <si>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</si>
  <si>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</si>
  <si>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</si>
  <si>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</si>
  <si>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</si>
  <si>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</si>
  <si>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</si>
  <si>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</si>
  <si>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</si>
  <si>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</si>
  <si>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</si>
  <si>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</si>
  <si>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</si>
  <si>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</si>
  <si>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</si>
  <si>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</si>
  <si>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</si>
  <si>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</si>
  <si>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</si>
  <si>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</si>
  <si>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</si>
  <si>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</si>
  <si>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</si>
  <si>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</si>
  <si>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</si>
  <si>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</si>
  <si>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</si>
  <si>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</si>
  <si>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</si>
  <si>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</si>
  <si>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</si>
  <si>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</si>
  <si>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</si>
  <si>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</si>
  <si>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</si>
  <si>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</si>
  <si>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</si>
  <si>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</si>
  <si>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</si>
  <si>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</si>
  <si>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</si>
  <si>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</si>
  <si>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</si>
  <si>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</si>
  <si>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</si>
  <si>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</si>
  <si>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</si>
  <si>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</si>
  <si>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</si>
  <si>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</si>
  <si>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</si>
  <si>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</si>
  <si>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</si>
  <si>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</si>
  <si>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</si>
  <si>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</si>
  <si>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</si>
  <si>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</si>
  <si>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</si>
  <si>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</si>
  <si>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</si>
  <si>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</si>
  <si>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</si>
  <si>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</si>
  <si>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</si>
  <si>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</si>
  <si>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</si>
  <si>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</si>
  <si>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</si>
  <si>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</si>
  <si>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</si>
  <si>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</si>
  <si>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</si>
  <si>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</si>
  <si>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</si>
  <si>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</si>
  <si>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</si>
  <si>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</si>
  <si>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</si>
  <si>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</si>
  <si>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</si>
  <si>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</si>
  <si>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</si>
  <si>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</si>
  <si>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</si>
  <si>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</si>
  <si>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</si>
  <si>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</si>
  <si>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</si>
  <si>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</si>
  <si>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</si>
  <si>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</si>
  <si>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</si>
  <si>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</si>
  <si>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</si>
  <si>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</si>
  <si>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</si>
  <si>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</si>
  <si>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</si>
  <si>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</si>
  <si>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</si>
  <si>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</si>
  <si>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</si>
  <si>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</si>
  <si>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</si>
  <si>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</si>
  <si>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</si>
  <si>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</si>
  <si>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</si>
  <si>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</si>
  <si>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</si>
  <si>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</si>
  <si>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</si>
  <si>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</si>
  <si>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</si>
  <si>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</si>
  <si>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</si>
  <si>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</si>
  <si>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</si>
  <si>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</si>
  <si>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</si>
  <si>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</si>
  <si>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</si>
  <si>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</si>
  <si>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</si>
  <si>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</si>
  <si>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</si>
  <si>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</si>
  <si>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</si>
  <si>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</si>
  <si>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</si>
  <si>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</si>
  <si>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</si>
  <si>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</si>
  <si>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</si>
  <si>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</si>
  <si>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</si>
  <si>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</si>
  <si>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</si>
  <si>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</si>
  <si>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</si>
  <si>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</si>
  <si>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</si>
  <si>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</si>
  <si>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</si>
  <si>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</si>
  <si>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</si>
  <si>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</si>
  <si>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</si>
  <si>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</si>
  <si>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</si>
  <si>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</si>
  <si>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</si>
  <si>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</si>
  <si>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</si>
  <si>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</si>
  <si>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</si>
  <si>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</si>
  <si>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</si>
  <si>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</si>
  <si>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</si>
  <si>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</si>
  <si>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</si>
  <si>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</si>
  <si>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</si>
  <si>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</si>
  <si>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</si>
  <si>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</si>
  <si>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</si>
  <si>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</si>
  <si>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</si>
  <si>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</si>
  <si>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</si>
  <si>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</si>
  <si>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</si>
  <si>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</si>
  <si>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</si>
  <si>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</si>
  <si>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</si>
  <si>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</si>
  <si>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</si>
  <si>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</si>
  <si>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</si>
  <si>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</si>
  <si>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</si>
  <si>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</si>
  <si>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</si>
  <si>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</si>
  <si>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</si>
  <si>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</si>
  <si>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</si>
  <si>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</si>
  <si>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</si>
  <si>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</si>
  <si>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</si>
  <si>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</si>
  <si>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</si>
  <si>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</si>
  <si>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</si>
  <si>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</si>
  <si>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</si>
  <si>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</si>
  <si>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</si>
  <si>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</si>
  <si>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</si>
  <si>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</si>
  <si>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</si>
  <si>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</si>
  <si>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</si>
  <si>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</si>
  <si>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</si>
  <si>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</si>
  <si>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</si>
  <si>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</si>
  <si>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</si>
  <si>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</si>
  <si>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</si>
  <si>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</si>
  <si>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</si>
  <si>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</si>
  <si>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</si>
  <si>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</si>
  <si>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</si>
  <si>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</si>
  <si>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</si>
  <si>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</si>
  <si>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</si>
  <si>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</si>
  <si>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</si>
  <si>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</si>
  <si>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</si>
  <si>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</si>
  <si>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</si>
  <si>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</si>
  <si>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</si>
  <si>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</si>
  <si>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</si>
  <si>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</si>
  <si>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</si>
  <si>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</si>
  <si>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</si>
  <si>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</si>
  <si>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</si>
  <si>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</si>
  <si>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</si>
  <si>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</si>
  <si>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</si>
  <si>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</si>
  <si>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</si>
  <si>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</si>
  <si>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</si>
  <si>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</si>
  <si>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</si>
  <si>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</si>
  <si>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</si>
  <si>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</si>
  <si>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</si>
  <si>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</si>
  <si>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</si>
  <si>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</si>
  <si>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</si>
  <si>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</si>
  <si>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</si>
  <si>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</si>
  <si>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</si>
  <si>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</si>
  <si>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</si>
  <si>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</si>
  <si>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</si>
  <si>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</si>
  <si>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</si>
  <si>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</si>
  <si>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</si>
  <si>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</si>
  <si>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</si>
  <si>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</si>
  <si>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</si>
  <si>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</si>
  <si>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</si>
  <si>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</si>
  <si>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</si>
  <si>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</si>
  <si>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</si>
  <si>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</si>
  <si>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</si>
  <si>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</si>
  <si>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</si>
  <si>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</si>
  <si>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</si>
  <si>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</si>
  <si>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</si>
  <si>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</si>
  <si>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</si>
  <si>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</si>
  <si>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</si>
  <si>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</si>
  <si>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</si>
  <si>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</si>
  <si>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</si>
  <si>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</si>
  <si>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</si>
  <si>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</si>
  <si>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</si>
  <si>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</si>
  <si>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</si>
  <si>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</si>
  <si>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</si>
  <si>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</si>
  <si>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</si>
  <si>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</si>
  <si>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</si>
  <si>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</si>
  <si>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</si>
  <si>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</si>
  <si>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</si>
  <si>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</si>
  <si>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</si>
  <si>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</si>
  <si>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</si>
  <si>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</si>
  <si>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</si>
  <si>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</si>
  <si>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</si>
  <si>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</si>
  <si>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</si>
  <si>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</si>
  <si>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</si>
  <si>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</si>
  <si>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</si>
  <si>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</si>
  <si>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</si>
  <si>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</si>
  <si>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</si>
  <si>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</si>
  <si>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</si>
  <si>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</si>
  <si>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</si>
  <si>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</si>
  <si>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</si>
  <si>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</si>
  <si>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</si>
  <si>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</si>
  <si>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</si>
  <si>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</si>
  <si>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</si>
  <si>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</si>
  <si>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</si>
  <si>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</si>
  <si>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</si>
  <si>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</si>
  <si>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</si>
  <si>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</si>
  <si>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</si>
  <si>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</si>
  <si>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</si>
  <si>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</si>
  <si>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</si>
  <si>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</si>
  <si>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</si>
  <si>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</si>
  <si>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</si>
  <si>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</si>
  <si>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</si>
  <si>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</si>
  <si>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</si>
  <si>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</si>
  <si>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</si>
  <si>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</si>
  <si>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</si>
  <si>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</si>
  <si>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</si>
  <si>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</si>
  <si>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</si>
  <si>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</si>
  <si>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</si>
  <si>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</si>
  <si>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</si>
  <si>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</si>
  <si>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</si>
  <si>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</si>
  <si>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</si>
  <si>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</si>
  <si>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</si>
  <si>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</si>
  <si>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</si>
  <si>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</si>
  <si>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</si>
  <si>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</si>
  <si>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</si>
  <si>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</si>
  <si>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</si>
  <si>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</si>
  <si>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</si>
  <si>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</si>
  <si>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</si>
  <si>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</si>
  <si>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</si>
  <si>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</si>
  <si>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</si>
  <si>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</si>
  <si>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</si>
  <si>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</si>
  <si>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</si>
  <si>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</si>
  <si>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</si>
  <si>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</si>
  <si>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</si>
  <si>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</si>
  <si>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</si>
  <si>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</si>
  <si>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</si>
  <si>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</si>
  <si>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</si>
  <si>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</si>
  <si>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</si>
  <si>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</si>
  <si>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</si>
  <si>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</si>
  <si>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</si>
  <si>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</si>
  <si>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</si>
  <si>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</si>
  <si>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</si>
  <si>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</si>
  <si>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</si>
  <si>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</si>
  <si>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</si>
  <si>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</si>
  <si>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</si>
  <si>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</si>
  <si>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</si>
  <si>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</si>
  <si>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</si>
  <si>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</si>
  <si>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</si>
  <si>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</si>
  <si>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</si>
  <si>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</si>
  <si>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</si>
  <si>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</si>
  <si>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</si>
  <si>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</si>
  <si>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</si>
  <si>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</si>
  <si>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</si>
  <si>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</si>
  <si>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</si>
  <si>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</si>
  <si>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</si>
  <si>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</si>
  <si>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</si>
  <si>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</si>
  <si>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</si>
  <si>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</si>
  <si>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</si>
  <si>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</si>
  <si>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</si>
  <si>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</si>
  <si>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</si>
  <si>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</si>
  <si>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</si>
  <si>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</si>
  <si>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</si>
  <si>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</si>
  <si>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</si>
  <si>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</si>
  <si>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</si>
  <si>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</si>
  <si>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</si>
  <si>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</si>
  <si>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</si>
  <si>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</si>
  <si>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</si>
  <si>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</si>
  <si>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</si>
  <si>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</si>
  <si>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</si>
  <si>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</si>
  <si>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</si>
  <si>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</si>
  <si>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</si>
  <si>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</si>
  <si>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</si>
  <si>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</si>
  <si>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</si>
  <si>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</si>
  <si>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</si>
  <si>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</si>
  <si>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</si>
  <si>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</si>
  <si>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</si>
  <si>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</si>
  <si>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</si>
  <si>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</si>
  <si>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</si>
  <si>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</si>
  <si>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</si>
  <si>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</si>
  <si>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</si>
  <si>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</si>
  <si>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</si>
  <si>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</si>
  <si>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</si>
  <si>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</si>
  <si>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</si>
  <si>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</si>
  <si>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</si>
  <si>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</si>
  <si>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</si>
  <si>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</si>
  <si>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</si>
  <si>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</si>
  <si>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</si>
  <si>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</si>
  <si>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</si>
  <si>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</si>
  <si>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</si>
  <si>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</si>
  <si>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</si>
  <si>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</si>
  <si>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</si>
  <si>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</si>
  <si>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</si>
  <si>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</si>
  <si>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</si>
  <si>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</si>
  <si>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</si>
  <si>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</si>
  <si>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</si>
  <si>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</si>
  <si>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</si>
  <si>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</si>
  <si>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</si>
  <si>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</si>
  <si>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</si>
  <si>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</si>
  <si>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</si>
  <si>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</si>
  <si>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</si>
  <si>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</si>
  <si>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</si>
  <si>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</si>
  <si>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</si>
  <si>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</si>
  <si>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</si>
  <si>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</si>
  <si>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</si>
  <si>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</si>
  <si>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</si>
  <si>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</si>
  <si>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</si>
  <si>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</si>
  <si>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</si>
  <si>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</si>
  <si>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</si>
  <si>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</si>
  <si>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</si>
  <si>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</si>
  <si>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</si>
  <si>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</si>
  <si>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</si>
  <si>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</si>
  <si>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</si>
  <si>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</si>
  <si>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</si>
  <si>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</si>
  <si>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</si>
  <si>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</si>
  <si>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</si>
  <si>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</si>
  <si>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</si>
  <si>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</si>
  <si>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</si>
  <si>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</si>
  <si>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</si>
  <si>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</si>
  <si>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</si>
  <si>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</si>
  <si>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</si>
  <si>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</si>
  <si>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</si>
  <si>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</si>
  <si>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</si>
  <si>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</si>
  <si>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</si>
  <si>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</si>
  <si>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</si>
  <si>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</si>
  <si>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</si>
  <si>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</si>
  <si>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</si>
  <si>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</si>
  <si>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</si>
  <si>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</si>
  <si>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</si>
  <si>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</si>
  <si>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</si>
  <si>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</si>
  <si>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</si>
  <si>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</si>
  <si>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</si>
  <si>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</si>
  <si>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</si>
  <si>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</si>
  <si>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</si>
  <si>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</si>
  <si>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</si>
  <si>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</si>
  <si>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</si>
  <si>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</si>
  <si>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</si>
  <si>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</si>
  <si>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</si>
  <si>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</si>
  <si>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</si>
  <si>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</si>
  <si>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</si>
  <si>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</si>
  <si>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</si>
  <si>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</si>
  <si>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</si>
  <si>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</si>
  <si>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</si>
  <si>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</si>
  <si>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</si>
  <si>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</si>
  <si>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</si>
  <si>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</si>
  <si>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</si>
  <si>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</si>
  <si>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</si>
  <si>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</si>
  <si>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</si>
  <si>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</si>
  <si>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</si>
  <si>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</si>
  <si>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</si>
  <si>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</si>
  <si>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</si>
  <si>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</si>
  <si>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</si>
  <si>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</si>
  <si>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</si>
  <si>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</si>
  <si>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</si>
  <si>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</si>
  <si>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</si>
  <si>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</si>
  <si>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</si>
  <si>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</si>
  <si>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</si>
  <si>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</si>
  <si>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</si>
  <si>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</si>
  <si>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</si>
  <si>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</si>
  <si>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</si>
  <si>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</si>
  <si>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</si>
  <si>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</si>
  <si>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</si>
  <si>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</si>
  <si>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</si>
  <si>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</si>
  <si>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</si>
  <si>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</si>
  <si>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</si>
  <si>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</si>
  <si>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</si>
  <si>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</si>
  <si>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</si>
  <si>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</si>
  <si>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</si>
  <si>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</si>
  <si>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</si>
  <si>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</si>
  <si>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</si>
  <si>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</si>
  <si>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</si>
  <si>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</si>
  <si>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</si>
  <si>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</si>
  <si>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</si>
  <si>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</si>
  <si>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</si>
  <si>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</si>
  <si>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</si>
  <si>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</si>
  <si>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</si>
  <si>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</si>
  <si>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</si>
  <si>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</si>
  <si>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</si>
  <si>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</si>
  <si>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</si>
  <si>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</si>
  <si>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</si>
  <si>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</si>
  <si>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</si>
  <si>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</si>
  <si>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</si>
  <si>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</si>
  <si>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</si>
  <si>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</si>
  <si>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</si>
  <si>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</si>
  <si>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</si>
  <si>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</si>
  <si>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</si>
  <si>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</si>
  <si>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</si>
  <si>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</si>
  <si>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</si>
  <si>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</si>
  <si>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</si>
  <si>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</si>
  <si>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</si>
  <si>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</si>
  <si>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</si>
  <si>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</si>
  <si>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</si>
  <si>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</si>
  <si>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</si>
  <si>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</si>
  <si>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</si>
  <si>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</si>
  <si>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</si>
  <si>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</si>
  <si>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</si>
  <si>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</si>
  <si>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</si>
  <si>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</si>
  <si>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</si>
  <si>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</si>
  <si>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</si>
  <si>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</si>
  <si>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</si>
  <si>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</si>
  <si>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</si>
  <si>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</si>
  <si>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</si>
  <si>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</si>
  <si>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</si>
  <si>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</si>
  <si>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</si>
  <si>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</si>
  <si>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</si>
  <si>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</si>
  <si>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</si>
  <si>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</si>
  <si>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</si>
  <si>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</si>
  <si>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</si>
  <si>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</si>
  <si>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</si>
  <si>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</si>
  <si>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</si>
  <si>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</si>
  <si>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</si>
  <si>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</si>
  <si>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</si>
  <si>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</si>
  <si>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</si>
  <si>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</si>
  <si>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</si>
  <si>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</si>
  <si>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</si>
  <si>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</si>
  <si>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</si>
  <si>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</si>
  <si>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</si>
  <si>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</si>
  <si>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</si>
  <si>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</si>
  <si>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</si>
  <si>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</si>
  <si>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</si>
  <si>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</si>
  <si>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</si>
  <si>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</si>
  <si>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</si>
  <si>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</si>
  <si>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</si>
  <si>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</si>
  <si>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</si>
  <si>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</si>
  <si>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</si>
  <si>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</si>
  <si>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</si>
  <si>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</si>
  <si>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</si>
  <si>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</si>
  <si>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</si>
  <si>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</si>
  <si>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</si>
  <si>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</si>
  <si>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</si>
  <si>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</si>
  <si>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</si>
  <si>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</si>
  <si>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</si>
  <si>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</si>
  <si>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</si>
  <si>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</si>
  <si>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</si>
  <si>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</si>
  <si>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</si>
  <si>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</si>
  <si>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</si>
  <si>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</si>
  <si>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</si>
  <si>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</si>
  <si>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</si>
  <si>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</si>
  <si>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</si>
  <si>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</si>
  <si>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</si>
  <si>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</si>
  <si>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</si>
  <si>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</si>
  <si>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</si>
  <si>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</si>
  <si>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</si>
  <si>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</si>
  <si>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</si>
  <si>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</si>
  <si>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</si>
  <si>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</si>
  <si>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</si>
  <si>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</si>
  <si>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</si>
  <si>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</si>
  <si>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</si>
  <si>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</si>
  <si>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</si>
  <si>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</si>
  <si>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</si>
  <si>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</si>
  <si>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</si>
  <si>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</si>
  <si>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</si>
  <si>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</si>
  <si>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</si>
  <si>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</si>
  <si>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</si>
  <si>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</si>
  <si>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</si>
  <si>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</si>
  <si>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</si>
  <si>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</si>
  <si>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</si>
  <si>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</si>
  <si>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</si>
  <si>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</si>
  <si>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</si>
  <si>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</si>
  <si>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</si>
  <si>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</si>
  <si>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</si>
  <si>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</si>
  <si>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</si>
  <si>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</si>
  <si>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</si>
  <si>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</si>
  <si>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</si>
  <si>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</si>
  <si>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</si>
  <si>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</si>
  <si>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</si>
  <si>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</si>
  <si>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</si>
  <si>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</si>
  <si>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</si>
  <si>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</si>
  <si>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</si>
  <si>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</si>
  <si>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</si>
  <si>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</si>
  <si>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</si>
  <si>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</si>
  <si>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</si>
  <si>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</si>
  <si>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</si>
  <si>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</si>
  <si>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</si>
  <si>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</si>
  <si>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</si>
  <si>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</si>
  <si>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</si>
  <si>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</si>
  <si>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</si>
  <si>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</si>
  <si>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</si>
  <si>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</si>
  <si>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</si>
  <si>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</si>
  <si>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</si>
  <si>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</si>
  <si>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</si>
  <si>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</si>
  <si>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</si>
  <si>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</si>
  <si>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</si>
  <si>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</si>
  <si>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</si>
  <si>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</si>
  <si>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</si>
  <si>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</si>
  <si>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</si>
  <si>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</si>
  <si>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</si>
  <si>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</si>
  <si>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</si>
  <si>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</si>
  <si>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</si>
  <si>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</si>
  <si>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</si>
  <si>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</si>
  <si>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</si>
  <si>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</si>
  <si>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</si>
  <si>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</si>
  <si>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</si>
  <si>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</si>
  <si>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</si>
  <si>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</si>
  <si>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</si>
  <si>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</si>
  <si>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</si>
  <si>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</si>
  <si>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</si>
  <si>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</si>
  <si>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</si>
  <si>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</si>
  <si>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</si>
  <si>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</si>
  <si>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</si>
  <si>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</si>
  <si>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</si>
  <si>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</si>
  <si>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</si>
  <si>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</si>
  <si>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</si>
  <si>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</si>
  <si>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</si>
  <si>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</si>
  <si>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</si>
  <si>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</si>
  <si>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</si>
  <si>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</si>
  <si>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</si>
  <si>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</si>
  <si>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</si>
  <si>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</si>
  <si>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</si>
  <si>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</si>
  <si>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</si>
  <si>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</si>
  <si>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</si>
  <si>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</si>
  <si>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</si>
  <si>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</si>
  <si>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</si>
  <si>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</si>
  <si>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</si>
  <si>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</si>
  <si>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</si>
  <si>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</si>
  <si>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</si>
  <si>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</si>
  <si>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</si>
  <si>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</si>
  <si>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</si>
  <si>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</si>
  <si>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</si>
  <si>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</si>
  <si>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</si>
  <si>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</si>
  <si>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</si>
  <si>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</si>
  <si>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</si>
  <si>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</si>
  <si>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</si>
  <si>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</si>
  <si>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</si>
  <si>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</si>
  <si>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</si>
  <si>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</si>
  <si>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</si>
  <si>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</si>
  <si>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</si>
  <si>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</si>
  <si>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</si>
  <si>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</si>
  <si>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</si>
  <si>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</si>
  <si>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</si>
  <si>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</si>
  <si>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</si>
  <si>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</si>
  <si>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</si>
  <si>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</si>
  <si>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</si>
  <si>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</si>
  <si>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</si>
  <si>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</si>
  <si>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</si>
  <si>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</si>
  <si>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</si>
  <si>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</si>
  <si>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</si>
  <si>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</si>
  <si>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</si>
  <si>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</si>
  <si>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</si>
  <si>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</si>
  <si>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</si>
  <si>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</si>
  <si>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</si>
  <si>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</si>
  <si>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</si>
  <si>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</si>
  <si>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</si>
  <si>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</si>
  <si>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</si>
  <si>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</si>
  <si>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</si>
  <si>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</si>
  <si>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</si>
  <si>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</si>
  <si>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</si>
  <si>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</si>
  <si>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</si>
  <si>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</si>
  <si>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</si>
  <si>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</si>
  <si>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</si>
  <si>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</si>
  <si>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</si>
  <si>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</si>
  <si>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</si>
  <si>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</si>
  <si>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</si>
  <si>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</si>
  <si>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</si>
  <si>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</si>
  <si>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</si>
  <si>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</si>
  <si>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</si>
  <si>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</si>
  <si>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</si>
  <si>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</si>
  <si>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</si>
  <si>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</si>
  <si>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</si>
  <si>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</si>
  <si>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</si>
  <si>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</si>
  <si>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</si>
  <si>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</si>
  <si>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</si>
  <si>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</si>
  <si>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</si>
  <si>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</si>
  <si>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</si>
  <si>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</si>
  <si>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</si>
  <si>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</si>
  <si>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</si>
  <si>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</si>
  <si>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</si>
  <si>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</si>
  <si>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</si>
  <si>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</si>
  <si>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</si>
  <si>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</si>
  <si>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</si>
  <si>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</si>
  <si>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</si>
  <si>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</si>
  <si>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</si>
  <si>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</si>
  <si>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</si>
  <si>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</si>
  <si>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</si>
  <si>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</si>
  <si>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</si>
  <si>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</si>
  <si>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</si>
  <si>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</si>
  <si>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</si>
  <si>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</si>
  <si>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</si>
  <si>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</si>
  <si>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</si>
  <si>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</si>
  <si>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</si>
  <si>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</si>
  <si>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</si>
  <si>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</si>
  <si>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</si>
  <si>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</si>
  <si>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</si>
  <si>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</si>
  <si>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</si>
  <si>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</si>
  <si>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</si>
  <si>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</si>
  <si>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</si>
  <si>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</si>
  <si>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</si>
  <si>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</si>
  <si>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</si>
  <si>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</si>
  <si>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</si>
  <si>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</si>
  <si>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</si>
  <si>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</si>
  <si>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</si>
  <si>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</si>
  <si>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</si>
  <si>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</si>
  <si>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</si>
  <si>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</si>
  <si>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</si>
  <si>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</si>
  <si>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</si>
  <si>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</si>
  <si>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</si>
  <si>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</si>
  <si>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</si>
  <si>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</si>
  <si>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</si>
  <si>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</si>
  <si>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</si>
  <si>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</si>
  <si>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</si>
  <si>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</si>
  <si>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</si>
  <si>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</si>
  <si>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</si>
  <si>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</si>
  <si>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</si>
  <si>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</si>
  <si>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</si>
  <si>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</si>
  <si>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</si>
  <si>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</si>
  <si>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</si>
  <si>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</si>
  <si>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</si>
  <si>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</si>
  <si>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</si>
  <si>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</si>
  <si>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</si>
  <si>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</si>
  <si>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</si>
  <si>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</si>
  <si>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</si>
  <si>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</si>
  <si>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</si>
  <si>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</si>
  <si>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</si>
  <si>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</si>
  <si>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</si>
  <si>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</si>
  <si>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</si>
  <si>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</si>
  <si>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</si>
  <si>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</si>
  <si>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</si>
  <si>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</si>
  <si>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</si>
  <si>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</si>
  <si>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</si>
  <si>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</si>
  <si>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</si>
  <si>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</si>
  <si>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</si>
  <si>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</si>
  <si>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</si>
  <si>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</si>
  <si>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</si>
  <si>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</si>
  <si>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</si>
  <si>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</si>
  <si>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</si>
  <si>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</si>
  <si>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</si>
  <si>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</si>
  <si>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</si>
  <si>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</si>
  <si>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</si>
  <si>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</si>
  <si>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</si>
  <si>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</si>
  <si>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</si>
  <si>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</si>
  <si>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</si>
  <si>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</si>
  <si>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</si>
  <si>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</si>
  <si>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</si>
  <si>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</si>
  <si>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</si>
  <si>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</si>
  <si>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</si>
  <si>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</si>
  <si>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</si>
  <si>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</si>
  <si>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</si>
  <si>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</si>
  <si>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</si>
  <si>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</si>
  <si>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</si>
  <si>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</si>
  <si>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</si>
  <si>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</si>
  <si>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</si>
  <si>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</si>
  <si>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</si>
  <si>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</si>
  <si>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</si>
  <si>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</si>
  <si>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</si>
  <si>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</si>
  <si>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</si>
  <si>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</si>
  <si>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</si>
  <si>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</si>
  <si>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</si>
  <si>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</si>
  <si>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</si>
  <si>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</si>
  <si>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</si>
  <si>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</si>
  <si>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</si>
  <si>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</si>
  <si>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</si>
  <si>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</si>
  <si>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</si>
  <si>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</si>
  <si>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</si>
  <si>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</si>
  <si>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</si>
  <si>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</si>
  <si>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</si>
  <si>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</si>
  <si>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</si>
  <si>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</si>
  <si>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</si>
  <si>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</si>
  <si>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</si>
  <si>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</si>
  <si>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</si>
  <si>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</si>
  <si>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</si>
  <si>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</si>
  <si>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</si>
  <si>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</si>
  <si>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</si>
  <si>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</si>
  <si>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</si>
  <si>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</si>
  <si>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</si>
  <si>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</si>
  <si>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</si>
  <si>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</si>
  <si>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</si>
  <si>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</si>
  <si>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</si>
  <si>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</si>
  <si>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</si>
  <si>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</si>
  <si>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</si>
  <si>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</si>
  <si>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</si>
  <si>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</si>
  <si>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</si>
  <si>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</si>
  <si>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</si>
  <si>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</si>
  <si>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</si>
  <si>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</si>
  <si>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</si>
  <si>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</si>
  <si>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</si>
  <si>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</si>
  <si>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</si>
  <si>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</si>
  <si>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</si>
  <si>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</si>
  <si>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</si>
  <si>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</si>
  <si>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</si>
  <si>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</si>
  <si>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</si>
  <si>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</si>
  <si>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</si>
  <si>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</si>
  <si>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</si>
  <si>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</si>
  <si>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</si>
  <si>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</si>
  <si>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</si>
  <si>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</si>
  <si>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</si>
  <si>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</si>
  <si>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</si>
  <si>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</si>
  <si>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</si>
  <si>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</si>
  <si>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</si>
  <si>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</si>
  <si>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</si>
  <si>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</si>
  <si>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</si>
  <si>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</si>
  <si>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</si>
  <si>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</si>
  <si>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</si>
  <si>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</si>
  <si>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</si>
  <si>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</si>
  <si>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</si>
  <si>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</si>
  <si>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</si>
  <si>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</si>
  <si>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</si>
  <si>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</si>
  <si>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</si>
  <si>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</si>
  <si>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</si>
  <si>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</si>
  <si>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</si>
  <si>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</si>
  <si>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</si>
  <si>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</si>
  <si>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</si>
  <si>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</si>
  <si>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</si>
  <si>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</si>
  <si>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</si>
  <si>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</si>
  <si>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</si>
  <si>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</si>
  <si>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</si>
  <si>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</si>
  <si>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</si>
  <si>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</si>
  <si>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</si>
  <si>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</si>
  <si>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</si>
  <si>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</si>
  <si>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</si>
  <si>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</si>
  <si>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</si>
  <si>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</si>
  <si>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</si>
  <si>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</si>
  <si>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</si>
  <si>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</si>
  <si>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</si>
  <si>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</si>
  <si>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</si>
  <si>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</si>
  <si>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</si>
  <si>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</si>
  <si>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</si>
  <si>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</si>
  <si>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</si>
  <si>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</si>
  <si>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</si>
  <si>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</si>
  <si>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</si>
  <si>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</si>
  <si>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</si>
  <si>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</si>
  <si>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</si>
  <si>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</si>
  <si>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</si>
  <si>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</si>
  <si>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</si>
  <si>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</si>
  <si>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</si>
  <si>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</si>
  <si>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</si>
  <si>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</si>
  <si>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</si>
  <si>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</si>
  <si>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</si>
  <si>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</si>
  <si>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</si>
  <si>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</si>
  <si>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</si>
  <si>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</si>
  <si>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</si>
  <si>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</si>
  <si>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</si>
  <si>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</si>
  <si>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</si>
  <si>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</si>
  <si>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</si>
  <si>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</si>
  <si>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</si>
  <si>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</si>
  <si>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</si>
  <si>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</si>
  <si>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</si>
  <si>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</si>
  <si>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</si>
  <si>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</si>
  <si>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</si>
  <si>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</si>
  <si>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</si>
  <si>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</si>
  <si>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</si>
  <si>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</si>
  <si>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</si>
  <si>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</si>
  <si>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</si>
  <si>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</si>
  <si>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</si>
  <si>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</si>
  <si>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</si>
  <si>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</si>
  <si>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</si>
  <si>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</si>
  <si>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</si>
  <si>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</si>
  <si>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</si>
  <si>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</si>
  <si>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</si>
  <si>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</si>
  <si>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</si>
  <si>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</si>
  <si>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</si>
  <si>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</si>
  <si>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</si>
  <si>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</si>
  <si>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</si>
  <si>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</si>
  <si>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</si>
  <si>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</si>
  <si>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</si>
  <si>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</si>
  <si>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</si>
  <si>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</si>
  <si>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</si>
  <si>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</si>
  <si>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</si>
  <si>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</si>
  <si>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</si>
  <si>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</si>
  <si>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</si>
  <si>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</si>
  <si>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</si>
  <si>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</si>
  <si>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</si>
  <si>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</si>
  <si>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</si>
  <si>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</si>
  <si>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</si>
  <si>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</si>
  <si>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</si>
  <si>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</si>
  <si>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</si>
  <si>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</si>
  <si>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</si>
  <si>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</si>
  <si>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</si>
  <si>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</si>
  <si>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</si>
  <si>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</si>
  <si>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</si>
  <si>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</si>
  <si>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</si>
  <si>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</si>
  <si>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</si>
  <si>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</si>
  <si>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</si>
  <si>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</si>
  <si>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</si>
  <si>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</si>
  <si>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</si>
  <si>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</si>
  <si>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</si>
  <si>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</si>
  <si>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</si>
  <si>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</si>
  <si>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</si>
  <si>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</si>
  <si>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</si>
  <si>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</si>
  <si>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</si>
  <si>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</si>
  <si>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</si>
  <si>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</si>
  <si>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</si>
  <si>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</si>
  <si>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</si>
  <si>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</si>
  <si>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</si>
  <si>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</si>
  <si>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</si>
  <si>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</si>
  <si>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</si>
  <si>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</si>
  <si>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</si>
  <si>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</si>
  <si>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</si>
  <si>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</si>
  <si>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</si>
  <si>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</si>
  <si>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</si>
  <si>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</si>
  <si>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</si>
  <si>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</si>
  <si>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</si>
  <si>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</si>
  <si>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</si>
  <si>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</si>
  <si>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</si>
  <si>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</si>
  <si>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</si>
  <si>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</si>
  <si>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</si>
  <si>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</si>
  <si>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</si>
  <si>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</si>
  <si>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</si>
  <si>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</si>
  <si>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</si>
  <si>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</si>
  <si>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</si>
  <si>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</si>
  <si>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</si>
  <si>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</si>
  <si>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</si>
  <si>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</si>
  <si>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</si>
  <si>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</si>
  <si>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</si>
  <si>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</si>
  <si>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</si>
  <si>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</si>
  <si>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</si>
  <si>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</si>
  <si>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</si>
  <si>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</si>
  <si>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</si>
  <si>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</si>
  <si>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</si>
  <si>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</si>
  <si>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</si>
  <si>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</si>
  <si>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</si>
  <si>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</si>
  <si>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</si>
  <si>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</si>
  <si>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</si>
  <si>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</si>
  <si>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</si>
  <si>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</si>
  <si>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</si>
  <si>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</si>
  <si>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</si>
  <si>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</si>
  <si>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</si>
  <si>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</si>
  <si>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</si>
  <si>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</si>
  <si>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</si>
  <si>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</si>
  <si>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</si>
  <si>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</si>
  <si>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</si>
  <si>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</si>
  <si>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</si>
  <si>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</si>
  <si>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</si>
  <si>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</si>
  <si>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</si>
  <si>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</si>
  <si>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</si>
  <si>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</si>
  <si>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</si>
  <si>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</si>
  <si>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</si>
  <si>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</si>
  <si>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</si>
  <si>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</si>
  <si>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</si>
  <si>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</si>
  <si>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</si>
  <si>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</si>
  <si>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</si>
  <si>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</si>
  <si>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</si>
  <si>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</si>
  <si>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</si>
  <si>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</si>
  <si>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</si>
  <si>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</si>
  <si>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</si>
  <si>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</si>
  <si>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</si>
  <si>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</si>
  <si>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</si>
  <si>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</si>
  <si>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</si>
  <si>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</si>
  <si>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</si>
  <si>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</si>
  <si>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</si>
  <si>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</si>
  <si>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</si>
  <si>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</si>
  <si>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</si>
  <si>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</si>
  <si>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</si>
  <si>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</si>
  <si>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</si>
  <si>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</si>
  <si>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</si>
  <si>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</si>
  <si>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</si>
  <si>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</si>
  <si>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</si>
  <si>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</si>
  <si>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</si>
  <si>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</si>
  <si>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</si>
  <si>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</si>
  <si>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</si>
  <si>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</si>
  <si>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</si>
  <si>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</si>
  <si>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</si>
  <si>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</si>
  <si>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</si>
  <si>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</si>
  <si>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</si>
  <si>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</si>
  <si>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</si>
  <si>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</si>
  <si>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</si>
  <si>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</si>
  <si>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</si>
  <si>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</si>
  <si>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</si>
  <si>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</si>
  <si>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</si>
  <si>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</si>
  <si>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</si>
  <si>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</si>
  <si>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</si>
  <si>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</si>
  <si>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</si>
  <si>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</si>
  <si>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</si>
  <si>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</si>
  <si>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</si>
  <si>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</si>
  <si>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</si>
  <si>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</si>
  <si>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</si>
  <si>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</si>
  <si>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</si>
  <si>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</si>
  <si>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</si>
  <si>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</si>
  <si>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</si>
  <si>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</si>
  <si>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</si>
  <si>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</si>
  <si>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</si>
  <si>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</si>
  <si>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</si>
  <si>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</si>
  <si>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</si>
  <si>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</si>
  <si>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</si>
  <si>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</si>
  <si>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</si>
  <si>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</si>
  <si>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</si>
  <si>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</si>
  <si>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</si>
  <si>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</si>
  <si>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</si>
  <si>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</si>
  <si>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</si>
  <si>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</si>
  <si>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</si>
  <si>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</si>
  <si>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</si>
  <si>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</si>
  <si>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</si>
  <si>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</si>
  <si>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</si>
  <si>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</si>
  <si>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</si>
  <si>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</si>
  <si>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</si>
  <si>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</si>
  <si>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</si>
  <si>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</si>
  <si>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</si>
  <si>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</si>
  <si>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</si>
  <si>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</si>
  <si>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</si>
  <si>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</si>
  <si>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</si>
  <si>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</si>
  <si>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</si>
  <si>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</si>
  <si>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</si>
  <si>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</si>
  <si>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</si>
  <si>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</si>
  <si>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</si>
  <si>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</si>
  <si>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</si>
  <si>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</si>
  <si>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</si>
  <si>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</si>
  <si>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</si>
  <si>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</si>
  <si>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</si>
  <si>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</si>
  <si>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</si>
  <si>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</si>
  <si>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</si>
  <si>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</si>
  <si>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</si>
  <si>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</si>
  <si>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</si>
  <si>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</si>
  <si>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</si>
  <si>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</si>
  <si>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</si>
  <si>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</si>
  <si>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</si>
  <si>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</si>
  <si>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</si>
  <si>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</si>
  <si>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</si>
  <si>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</si>
  <si>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</si>
  <si>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</si>
  <si>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</si>
  <si>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</si>
  <si>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</si>
  <si>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</si>
  <si>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</si>
  <si>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</si>
  <si>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</si>
  <si>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</si>
  <si>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</si>
  <si>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</si>
  <si>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</si>
  <si>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</si>
  <si>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</si>
  <si>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</si>
  <si>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</si>
  <si>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</si>
  <si>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</si>
  <si>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</si>
  <si>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</si>
  <si>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</si>
  <si>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</si>
  <si>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</si>
  <si>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</si>
  <si>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</si>
  <si>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</si>
  <si>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</si>
  <si>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</si>
  <si>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</si>
  <si>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</si>
  <si>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</si>
  <si>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</si>
  <si>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</si>
  <si>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</si>
  <si>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</si>
  <si>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</si>
  <si>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</si>
  <si>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</si>
  <si>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</si>
  <si>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</si>
  <si>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</si>
  <si>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</si>
  <si>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</si>
  <si>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</si>
  <si>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</si>
  <si>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</si>
  <si>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</si>
  <si>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</si>
  <si>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</si>
  <si>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</si>
  <si>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</si>
  <si>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</si>
  <si>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</si>
  <si>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</si>
  <si>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</si>
  <si>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</si>
  <si>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</si>
  <si>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</si>
  <si>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</si>
  <si>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</si>
  <si>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</si>
  <si>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</si>
  <si>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</si>
  <si>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</si>
  <si>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</si>
  <si>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</si>
  <si>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</si>
  <si>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</si>
  <si>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</si>
  <si>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</si>
  <si>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</si>
  <si>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</si>
  <si>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</si>
  <si>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</si>
  <si>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</si>
  <si>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</si>
  <si>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</si>
  <si>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</si>
  <si>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</si>
  <si>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</si>
  <si>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</si>
  <si>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</si>
  <si>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</si>
  <si>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</si>
  <si>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</si>
  <si>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</si>
  <si>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</si>
  <si>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</si>
  <si>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</si>
  <si>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</si>
  <si>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</si>
  <si>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</si>
  <si>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</si>
  <si>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</si>
  <si>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</si>
  <si>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</si>
  <si>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</si>
  <si>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</si>
  <si>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</si>
  <si>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</si>
  <si>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</si>
  <si>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</si>
  <si>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</si>
  <si>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</si>
  <si>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</si>
  <si>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</si>
  <si>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</si>
  <si>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</si>
  <si>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</si>
  <si>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</si>
  <si>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</si>
  <si>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</si>
  <si>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</si>
  <si>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</si>
  <si>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</si>
  <si>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</si>
  <si>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</si>
  <si>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</si>
  <si>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</si>
  <si>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</si>
  <si>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</si>
  <si>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</si>
  <si>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</si>
  <si>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</si>
  <si>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</si>
  <si>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</si>
  <si>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</si>
  <si>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</si>
  <si>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</si>
  <si>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</si>
  <si>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</si>
  <si>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</si>
  <si>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</si>
  <si>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</si>
  <si>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</si>
  <si>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</si>
  <si>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</si>
  <si>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</si>
  <si>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</si>
  <si>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</si>
  <si>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</si>
  <si>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</si>
  <si>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</si>
  <si>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</si>
  <si>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</si>
  <si>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</si>
  <si>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</si>
  <si>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</si>
  <si>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</si>
  <si>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</si>
  <si>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</si>
  <si>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</si>
  <si>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</si>
  <si>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</si>
  <si>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</si>
  <si>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</si>
  <si>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</si>
  <si>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</si>
  <si>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</si>
  <si>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</si>
  <si>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</si>
  <si>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</si>
  <si>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</si>
  <si>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</si>
  <si>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</si>
  <si>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</si>
  <si>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</si>
  <si>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</si>
  <si>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</si>
  <si>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</si>
  <si>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</si>
  <si>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</si>
  <si>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</si>
  <si>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</si>
  <si>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</si>
  <si>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</si>
  <si>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</si>
  <si>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</si>
  <si>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</si>
  <si>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</si>
  <si>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</si>
  <si>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</si>
  <si>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</si>
  <si>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</si>
  <si>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</si>
  <si>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</si>
  <si>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</si>
  <si>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</si>
  <si>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</si>
  <si>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</si>
  <si>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</si>
  <si>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</si>
  <si>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</si>
  <si>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</si>
  <si>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</si>
  <si>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</si>
  <si>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</si>
  <si>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</si>
  <si>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</si>
  <si>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</si>
  <si>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</si>
  <si>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</si>
  <si>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</si>
  <si>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</si>
  <si>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</si>
  <si>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</si>
  <si>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</si>
  <si>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</si>
  <si>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</si>
  <si>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</si>
  <si>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</si>
  <si>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</si>
  <si>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</si>
  <si>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</si>
  <si>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</si>
  <si>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</si>
  <si>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</si>
  <si>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</si>
  <si>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</si>
  <si>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</si>
  <si>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</si>
  <si>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</si>
  <si>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</si>
  <si>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</si>
  <si>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</si>
  <si>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</si>
  <si>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</si>
  <si>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</si>
  <si>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</si>
  <si>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</si>
  <si>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</si>
  <si>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</si>
  <si>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</si>
  <si>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</si>
  <si>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</si>
  <si>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</si>
  <si>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</si>
  <si>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</si>
  <si>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</si>
  <si>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</si>
  <si>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</si>
  <si>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</si>
  <si>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</si>
  <si>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</si>
  <si>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</si>
  <si>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</si>
  <si>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</si>
  <si>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</si>
  <si>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</si>
  <si>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</si>
  <si>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</si>
  <si>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</si>
  <si>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</si>
  <si>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</si>
  <si>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</si>
  <si>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</si>
  <si>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</si>
  <si>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</si>
  <si>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</si>
  <si>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</si>
  <si>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</si>
  <si>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</si>
  <si>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</si>
  <si>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</si>
  <si>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</si>
  <si>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</si>
  <si>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</si>
  <si>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</si>
  <si>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</si>
  <si>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</si>
  <si>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</si>
  <si>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</si>
  <si>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</si>
  <si>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</si>
  <si>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</si>
  <si>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</si>
  <si>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</si>
  <si>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</si>
  <si>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</si>
  <si>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</si>
  <si>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</si>
  <si>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</si>
  <si>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</si>
  <si>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</si>
  <si>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</si>
  <si>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</si>
  <si>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</si>
  <si>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</si>
  <si>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</si>
  <si>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</si>
  <si>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</si>
  <si>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</si>
  <si>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</si>
  <si>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</si>
  <si>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</si>
  <si>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</si>
  <si>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</si>
  <si>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</si>
  <si>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</si>
  <si>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</si>
  <si>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</si>
  <si>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</si>
  <si>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</si>
  <si>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</si>
  <si>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</si>
  <si>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</si>
  <si>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</si>
  <si>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</si>
  <si>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</si>
  <si>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</si>
  <si>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</si>
  <si>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</si>
  <si>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</si>
  <si>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</si>
  <si>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</si>
  <si>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</si>
  <si>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</si>
  <si>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</si>
  <si>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</si>
  <si>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</si>
  <si>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</si>
  <si>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</si>
  <si>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</si>
  <si>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</si>
  <si>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</si>
  <si>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</si>
  <si>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</si>
  <si>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</si>
  <si>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</si>
  <si>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</si>
  <si>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</si>
  <si>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</si>
  <si>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</si>
  <si>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</si>
  <si>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</si>
  <si>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</si>
  <si>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</si>
  <si>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</si>
  <si>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</si>
  <si>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</si>
  <si>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</si>
  <si>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</si>
  <si>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</si>
  <si>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</si>
  <si>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</si>
  <si>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</si>
  <si>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</si>
  <si>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</si>
  <si>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</si>
  <si>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</si>
  <si>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</si>
  <si>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</si>
  <si>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</si>
  <si>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</si>
  <si>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</si>
  <si>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</si>
  <si>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</si>
  <si>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</si>
  <si>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</si>
  <si>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</si>
  <si>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</si>
  <si>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</si>
  <si>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</si>
  <si>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</si>
  <si>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</si>
  <si>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</si>
  <si>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</si>
  <si>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</si>
  <si>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</si>
  <si>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</si>
  <si>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</si>
  <si>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</si>
  <si>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</si>
  <si>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</si>
  <si>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</si>
  <si>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</si>
  <si>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</si>
  <si>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</si>
  <si>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</si>
  <si>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</si>
  <si>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</si>
  <si>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</si>
  <si>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</si>
  <si>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</si>
  <si>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</si>
  <si>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</si>
  <si>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</si>
  <si>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</si>
  <si>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</si>
  <si>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</si>
  <si>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</si>
  <si>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</si>
  <si>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</si>
  <si>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</si>
  <si>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</si>
  <si>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</si>
  <si>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</si>
  <si>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</si>
  <si>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</si>
  <si>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</si>
  <si>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</si>
  <si>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</si>
  <si>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</si>
  <si>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</si>
  <si>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</si>
  <si>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</si>
  <si>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</si>
  <si>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</si>
  <si>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</si>
  <si>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</si>
  <si>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</si>
  <si>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</si>
  <si>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</si>
  <si>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</si>
  <si>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</si>
  <si>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</si>
  <si>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</si>
  <si>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</si>
  <si>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</si>
  <si>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</si>
  <si>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</si>
  <si>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</si>
  <si>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</si>
  <si>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</si>
  <si>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</si>
  <si>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</si>
  <si>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</si>
  <si>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</si>
  <si>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</si>
  <si>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</si>
  <si>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</si>
  <si>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</si>
  <si>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</si>
  <si>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</si>
  <si>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</si>
  <si>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</si>
  <si>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</si>
  <si>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</si>
  <si>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</si>
  <si>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</si>
  <si>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</si>
  <si>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</si>
  <si>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</si>
  <si>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</si>
  <si>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</si>
  <si>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</si>
  <si>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</si>
  <si>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</si>
  <si>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</si>
  <si>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</si>
  <si>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</si>
  <si>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</si>
  <si>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</si>
  <si>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</si>
  <si>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</si>
  <si>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</si>
  <si>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</si>
  <si>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</si>
  <si>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</si>
  <si>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</si>
  <si>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</si>
  <si>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</si>
  <si>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</si>
  <si>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</si>
  <si>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</si>
  <si>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</si>
  <si>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</si>
  <si>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</si>
  <si>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</si>
  <si>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</si>
  <si>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</si>
  <si>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</si>
  <si>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</si>
  <si>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</si>
  <si>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</si>
  <si>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</si>
  <si>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</si>
  <si>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</si>
  <si>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</si>
  <si>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</si>
  <si>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</si>
  <si>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</si>
  <si>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</si>
  <si>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</si>
  <si>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</si>
  <si>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</si>
  <si>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</si>
  <si>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</si>
  <si>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</si>
  <si>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</si>
  <si>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</si>
  <si>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</si>
  <si>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</si>
  <si>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</si>
  <si>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</si>
  <si>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</si>
  <si>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</si>
  <si>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</si>
  <si>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</si>
  <si>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</si>
  <si>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</si>
  <si>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</si>
  <si>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</si>
  <si>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</si>
  <si>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</si>
  <si>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</si>
  <si>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</si>
  <si>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</si>
  <si>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</si>
  <si>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</si>
  <si>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</si>
  <si>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</si>
  <si>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</si>
  <si>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</si>
  <si>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</si>
  <si>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</si>
  <si>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</si>
  <si>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</si>
  <si>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</si>
  <si>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</si>
  <si>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</si>
  <si>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</si>
  <si>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</si>
  <si>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</si>
  <si>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</si>
  <si>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</si>
  <si>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</si>
  <si>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</si>
  <si>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</si>
  <si>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</si>
  <si>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</si>
  <si>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</si>
  <si>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</si>
  <si>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</si>
  <si>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</si>
  <si>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</si>
  <si>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</si>
  <si>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</si>
  <si>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</si>
  <si>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</si>
  <si>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</si>
  <si>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</si>
  <si>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</si>
  <si>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</si>
  <si>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</si>
  <si>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</si>
  <si>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</si>
  <si>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</si>
  <si>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</si>
  <si>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</si>
  <si>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</si>
  <si>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</si>
  <si>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</si>
  <si>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</si>
  <si>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</si>
  <si>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</si>
  <si>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</si>
  <si>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</si>
  <si>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</si>
  <si>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</si>
  <si>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</si>
  <si>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</si>
  <si>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</si>
  <si>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</si>
  <si>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</si>
  <si>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</si>
  <si>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</si>
  <si>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</si>
  <si>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</si>
  <si>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</si>
  <si>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</si>
  <si>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</si>
  <si>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</si>
  <si>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</si>
  <si>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</si>
  <si>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</si>
  <si>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</si>
  <si>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</si>
  <si>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</si>
  <si>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</si>
  <si>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</si>
  <si>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</si>
  <si>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</si>
  <si>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</si>
  <si>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</si>
  <si>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</si>
  <si>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</si>
  <si>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</si>
  <si>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</si>
  <si>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</si>
  <si>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</si>
  <si>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</si>
  <si>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</si>
  <si>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</si>
  <si>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</si>
  <si>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</si>
  <si>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</si>
  <si>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</si>
  <si>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</si>
  <si>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</si>
  <si>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</si>
  <si>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</si>
  <si>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</si>
  <si>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</si>
  <si>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</si>
  <si>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</si>
  <si>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</si>
  <si>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</si>
  <si>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</si>
  <si>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</si>
  <si>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</si>
  <si>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</si>
  <si>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</si>
  <si>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</si>
  <si>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</si>
  <si>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</si>
  <si>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</si>
  <si>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</si>
  <si>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</si>
  <si>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</si>
  <si>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</si>
  <si>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</si>
  <si>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</si>
  <si>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</si>
  <si>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</si>
  <si>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</si>
  <si>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</si>
  <si>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</si>
  <si>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</si>
  <si>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</si>
  <si>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</si>
  <si>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</si>
  <si>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</si>
  <si>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</si>
  <si>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</si>
  <si>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</si>
  <si>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</si>
  <si>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</si>
  <si>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</si>
  <si>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</si>
  <si>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</si>
  <si>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</si>
  <si>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</si>
  <si>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</si>
  <si>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</si>
  <si>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</si>
  <si>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</si>
  <si>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</si>
  <si>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</si>
  <si>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</si>
  <si>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</si>
  <si>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</si>
  <si>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</si>
  <si>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</si>
  <si>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</si>
  <si>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</si>
  <si>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</si>
  <si>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</si>
  <si>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</si>
  <si>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</si>
  <si>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</si>
  <si>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</si>
  <si>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</si>
  <si>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</si>
  <si>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</si>
  <si>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</si>
  <si>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</si>
  <si>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</si>
  <si>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</si>
  <si>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</si>
  <si>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</si>
  <si>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</si>
  <si>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</si>
  <si>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</si>
  <si>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</si>
  <si>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</si>
  <si>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</si>
  <si>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</si>
  <si>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</si>
  <si>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</si>
  <si>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</si>
  <si>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</si>
  <si>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</si>
  <si>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</si>
  <si>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</si>
  <si>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</si>
  <si>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</si>
  <si>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</si>
  <si>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</si>
  <si>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</si>
  <si>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</si>
  <si>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</si>
  <si>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</si>
  <si>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</si>
  <si>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</si>
  <si>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</si>
  <si>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</si>
  <si>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</si>
  <si>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</si>
  <si>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</si>
  <si>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</si>
  <si>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</si>
  <si>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</si>
  <si>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</si>
  <si>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</si>
  <si>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</si>
  <si>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</si>
  <si>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</si>
  <si>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</si>
  <si>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</si>
  <si>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</si>
  <si>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</si>
  <si>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</si>
  <si>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</si>
  <si>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</si>
  <si>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</si>
  <si>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</si>
  <si>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</si>
  <si>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</si>
  <si>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</si>
  <si>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</si>
  <si>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</si>
  <si>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</si>
  <si>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</si>
  <si>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</si>
  <si>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</si>
  <si>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</si>
  <si>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</si>
  <si>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</si>
  <si>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</si>
  <si>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</si>
  <si>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</si>
  <si>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</si>
  <si>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</si>
  <si>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</si>
  <si>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</si>
  <si>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</si>
  <si>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</si>
  <si>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</si>
  <si>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</si>
  <si>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</si>
  <si>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</si>
  <si>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</si>
  <si>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</si>
  <si>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</si>
  <si>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</si>
  <si>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</si>
  <si>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</si>
  <si>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</si>
  <si>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</si>
  <si>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</si>
  <si>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</si>
  <si>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</si>
  <si>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</si>
  <si>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</si>
  <si>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</si>
  <si>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</si>
  <si>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</si>
  <si>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</si>
  <si>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</si>
  <si>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</si>
  <si>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</si>
  <si>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</si>
  <si>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</si>
  <si>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</si>
  <si>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</si>
  <si>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</si>
  <si>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</si>
  <si>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</si>
  <si>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</si>
  <si>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</si>
  <si>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</si>
  <si>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</si>
  <si>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</si>
  <si>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</si>
  <si>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</si>
  <si>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</si>
  <si>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</si>
  <si>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</si>
  <si>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</si>
  <si>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</si>
  <si>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</si>
  <si>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</si>
  <si>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</si>
  <si>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</si>
  <si>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</si>
  <si>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</si>
  <si>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</si>
  <si>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</si>
  <si>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</si>
  <si>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</si>
  <si>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</si>
  <si>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</si>
  <si>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</si>
  <si>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</si>
  <si>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</si>
  <si>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</si>
  <si>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</si>
  <si>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</si>
  <si>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</si>
  <si>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</si>
  <si>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</si>
  <si>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</si>
  <si>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</si>
  <si>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</si>
  <si>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</si>
  <si>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</si>
  <si>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</si>
  <si>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</si>
  <si>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</si>
  <si>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</si>
  <si>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</si>
  <si>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</si>
  <si>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</si>
  <si>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</si>
  <si>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</si>
  <si>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</si>
  <si>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</si>
  <si>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</si>
  <si>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</si>
  <si>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</si>
  <si>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</si>
  <si>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</si>
  <si>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</si>
  <si>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</si>
  <si>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</si>
  <si>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</si>
  <si>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</si>
  <si>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</si>
  <si>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</si>
  <si>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</si>
  <si>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</si>
  <si>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</si>
  <si>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</si>
  <si>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</si>
  <si>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</si>
  <si>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</si>
  <si>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</si>
  <si>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</si>
  <si>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</si>
  <si>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</si>
  <si>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</si>
  <si>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</si>
  <si>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</si>
  <si>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</si>
  <si>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</si>
  <si>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</si>
  <si>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</si>
  <si>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</si>
  <si>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</si>
  <si>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</si>
  <si>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</si>
  <si>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</si>
  <si>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</si>
  <si>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</si>
  <si>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</si>
  <si>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</si>
  <si>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</si>
  <si>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</si>
  <si>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</si>
  <si>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</si>
  <si>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</si>
  <si>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</si>
  <si>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</si>
  <si>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</si>
  <si>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</si>
  <si>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</si>
  <si>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</si>
  <si>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</si>
  <si>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</si>
  <si>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</si>
  <si>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</si>
  <si>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</si>
  <si>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</si>
  <si>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</si>
  <si>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</si>
  <si>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</si>
  <si>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</si>
  <si>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</si>
  <si>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</si>
  <si>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</si>
  <si>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</si>
  <si>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</si>
  <si>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</si>
  <si>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</si>
  <si>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</si>
  <si>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</si>
  <si>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</si>
  <si>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</si>
  <si>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</si>
  <si>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</si>
  <si>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</si>
  <si>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</si>
  <si>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</si>
  <si>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</si>
  <si>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</si>
  <si>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</si>
  <si>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</si>
  <si>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</si>
  <si>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</si>
  <si>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</si>
  <si>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</si>
  <si>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</si>
  <si>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</si>
  <si>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</si>
  <si>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</si>
  <si>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</si>
  <si>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</si>
  <si>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</si>
  <si>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</si>
  <si>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</si>
  <si>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</si>
  <si>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</si>
  <si>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</si>
  <si>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</si>
  <si>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</si>
  <si>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</si>
  <si>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</si>
  <si>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</si>
  <si>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</si>
  <si>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</si>
  <si>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</si>
  <si>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</si>
  <si>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</si>
  <si>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</si>
  <si>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</si>
  <si>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</si>
  <si>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</si>
  <si>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</si>
  <si>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</si>
  <si>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</si>
  <si>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</si>
  <si>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</si>
  <si>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</si>
  <si>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</si>
  <si>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</si>
  <si>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</si>
  <si>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</si>
  <si>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</si>
  <si>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</si>
  <si>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</si>
  <si>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</si>
  <si>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</si>
  <si>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</si>
  <si>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</si>
  <si>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</si>
  <si>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</si>
  <si>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</si>
  <si>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</si>
  <si>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</si>
  <si>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</si>
  <si>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</si>
  <si>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</si>
  <si>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</si>
  <si>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</si>
  <si>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</si>
  <si>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</si>
  <si>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</si>
  <si>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</si>
  <si>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</si>
  <si>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</si>
  <si>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</si>
  <si>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</si>
  <si>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</si>
  <si>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</si>
  <si>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</si>
  <si>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</si>
  <si>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</si>
  <si>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</si>
  <si>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</si>
  <si>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</si>
  <si>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</si>
  <si>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</si>
  <si>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</si>
  <si>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</si>
  <si>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</si>
  <si>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</si>
  <si>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</si>
  <si>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</si>
  <si>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</si>
  <si>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</si>
  <si>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</si>
  <si>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</si>
  <si>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</si>
  <si>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</si>
  <si>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</si>
  <si>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</si>
  <si>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</si>
  <si>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</si>
  <si>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</si>
  <si>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</si>
  <si>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</si>
  <si>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</si>
  <si>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</si>
  <si>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</si>
  <si>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</si>
  <si>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</si>
  <si>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</si>
  <si>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</si>
  <si>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</si>
  <si>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</si>
  <si>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</si>
  <si>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</si>
  <si>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</si>
  <si>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</si>
  <si>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</si>
  <si>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</si>
  <si>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</si>
  <si>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</si>
  <si>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</si>
  <si>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</si>
  <si>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</si>
  <si>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</si>
  <si>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</si>
  <si>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</si>
  <si>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</si>
  <si>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</si>
  <si>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</si>
  <si>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</si>
  <si>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</si>
  <si>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</si>
  <si>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</si>
  <si>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</si>
  <si>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</si>
  <si>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</si>
  <si>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</si>
  <si>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</si>
  <si>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</si>
  <si>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</si>
  <si>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</si>
  <si>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</si>
  <si>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</si>
  <si>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</si>
  <si>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</si>
  <si>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</si>
  <si>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</si>
  <si>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</si>
  <si>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</si>
  <si>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</si>
  <si>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</si>
  <si>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</si>
  <si>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</si>
  <si>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</si>
  <si>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</si>
  <si>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</si>
  <si>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</si>
  <si>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</si>
  <si>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</si>
  <si>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</si>
  <si>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</si>
  <si>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</si>
  <si>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</si>
  <si>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</si>
  <si>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</si>
  <si>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</si>
  <si>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</si>
  <si>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</si>
  <si>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</si>
  <si>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</si>
  <si>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</si>
  <si>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</si>
  <si>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</si>
  <si>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</si>
  <si>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</si>
  <si>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</si>
  <si>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</si>
  <si>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</si>
  <si>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</si>
  <si>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</si>
  <si>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</si>
  <si>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</si>
  <si>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</si>
  <si>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</si>
  <si>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</si>
  <si>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</si>
  <si>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</si>
  <si>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</si>
  <si>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</si>
  <si>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</si>
  <si>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</si>
  <si>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</si>
  <si>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</si>
  <si>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</si>
  <si>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</si>
  <si>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</si>
  <si>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</si>
  <si>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</si>
  <si>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</si>
  <si>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</si>
  <si>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</si>
  <si>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</si>
  <si>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</si>
  <si>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</si>
  <si>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</si>
  <si>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</si>
  <si>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</si>
  <si>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</si>
  <si>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</si>
  <si>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</si>
  <si>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</si>
  <si>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</si>
  <si>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</si>
  <si>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</si>
  <si>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</si>
  <si>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</si>
  <si>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</si>
  <si>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</si>
  <si>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</si>
  <si>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</si>
  <si>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</si>
  <si>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</si>
  <si>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</si>
  <si>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</si>
  <si>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</si>
  <si>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</si>
  <si>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</si>
  <si>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</si>
  <si>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</si>
  <si>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</si>
  <si>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</si>
  <si>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</si>
  <si>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</si>
  <si>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</si>
  <si>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</si>
  <si>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</si>
  <si>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</si>
  <si>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</si>
  <si>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</si>
  <si>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</si>
  <si>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</si>
  <si>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</si>
  <si>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</si>
  <si>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</si>
  <si>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</si>
  <si>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</si>
  <si>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</si>
  <si>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</si>
  <si>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</si>
  <si>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</si>
  <si>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</si>
  <si>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</si>
  <si>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</si>
  <si>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</si>
  <si>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</si>
  <si>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</si>
  <si>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</si>
  <si>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</si>
  <si>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</si>
  <si>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</si>
  <si>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</si>
  <si>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</si>
  <si>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</si>
  <si>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</si>
  <si>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</si>
  <si>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</si>
  <si>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</si>
  <si>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</si>
  <si>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</si>
  <si>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</si>
  <si>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</si>
  <si>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</si>
  <si>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</si>
  <si>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</si>
  <si>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</si>
  <si>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</si>
  <si>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</si>
  <si>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</si>
  <si>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</si>
  <si>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</si>
  <si>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</si>
  <si>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</si>
  <si>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</si>
  <si>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</si>
  <si>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</si>
  <si>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</si>
  <si>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</si>
  <si>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</si>
  <si>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</si>
  <si>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</si>
  <si>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</si>
  <si>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</si>
  <si>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</si>
  <si>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</si>
  <si>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</si>
  <si>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</si>
  <si>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</si>
  <si>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</si>
  <si>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</si>
  <si>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</si>
  <si>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</si>
  <si>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</si>
  <si>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</si>
  <si>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</si>
  <si>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</si>
  <si>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</si>
  <si>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</si>
  <si>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</si>
  <si>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</si>
  <si>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</si>
  <si>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</si>
  <si>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</si>
  <si>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</si>
  <si>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</si>
  <si>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</si>
  <si>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</si>
  <si>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</si>
  <si>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</si>
  <si>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</si>
  <si>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</si>
  <si>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</si>
  <si>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</si>
  <si>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</si>
  <si>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</si>
  <si>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</si>
  <si>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</si>
  <si>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</si>
  <si>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</si>
  <si>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</si>
  <si>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</si>
  <si>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</si>
  <si>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</si>
  <si>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</si>
  <si>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</si>
  <si>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</si>
  <si>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</si>
  <si>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</si>
  <si>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</si>
  <si>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</si>
  <si>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</si>
  <si>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</si>
  <si>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</si>
  <si>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</si>
  <si>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</si>
  <si>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</si>
  <si>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</si>
  <si>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</si>
  <si>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</si>
  <si>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</si>
  <si>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</si>
  <si>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</si>
  <si>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</si>
  <si>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</si>
  <si>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</si>
  <si>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</si>
  <si>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</si>
  <si>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</si>
  <si>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</si>
  <si>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</si>
  <si>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</si>
  <si>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</si>
  <si>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</si>
  <si>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</si>
  <si>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</si>
  <si>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</si>
  <si>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</si>
  <si>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</si>
  <si>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</si>
  <si>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</si>
  <si>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</si>
  <si>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</si>
  <si>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</si>
  <si>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</si>
  <si>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</si>
  <si>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</si>
  <si>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</si>
  <si>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</si>
  <si>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</si>
  <si>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</si>
  <si>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</si>
  <si>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</si>
  <si>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</si>
  <si>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</si>
  <si>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</si>
  <si>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</si>
  <si>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</si>
  <si>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</si>
  <si>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</si>
  <si>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</si>
  <si>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</si>
  <si>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</si>
  <si>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</si>
  <si>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</si>
  <si>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</si>
  <si>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</si>
  <si>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</si>
  <si>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</si>
  <si>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</si>
  <si>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</si>
  <si>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</si>
  <si>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</si>
  <si>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</si>
  <si>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</si>
  <si>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</si>
  <si>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</si>
  <si>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</si>
  <si>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</si>
  <si>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</si>
  <si>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</si>
  <si>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</si>
  <si>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</si>
  <si>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</si>
  <si>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</si>
  <si>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</si>
  <si>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</si>
  <si>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</si>
  <si>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</si>
  <si>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</si>
  <si>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</si>
  <si>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</si>
  <si>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</si>
  <si>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</si>
  <si>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</si>
  <si>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</si>
  <si>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</si>
  <si>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</si>
  <si>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</si>
  <si>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</si>
  <si>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</si>
  <si>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</si>
  <si>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</si>
  <si>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</si>
  <si>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</si>
  <si>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</si>
  <si>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</si>
  <si>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</si>
  <si>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</si>
  <si>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</si>
  <si>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</si>
  <si>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</si>
  <si>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</si>
  <si>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</si>
  <si>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</si>
  <si>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</si>
  <si>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</si>
  <si>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</si>
  <si>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</si>
  <si>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</si>
  <si>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</si>
  <si>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</si>
  <si>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</si>
  <si>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</si>
  <si>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</si>
  <si>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</si>
  <si>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</si>
  <si>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</si>
  <si>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</si>
  <si>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</si>
  <si>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</si>
  <si>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</si>
  <si>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</si>
  <si>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</si>
  <si>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</si>
  <si>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</si>
  <si>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</si>
  <si>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</si>
  <si>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</si>
  <si>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</si>
  <si>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</si>
  <si>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</si>
  <si>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</si>
  <si>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</si>
  <si>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</si>
  <si>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</si>
  <si>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</si>
  <si>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</si>
  <si>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</si>
  <si>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</si>
  <si>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</si>
  <si>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</si>
  <si>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</si>
  <si>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</si>
  <si>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</si>
  <si>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</si>
  <si>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</si>
  <si>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</si>
  <si>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</si>
  <si>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</si>
  <si>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</si>
  <si>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</si>
  <si>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</si>
  <si>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</si>
  <si>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</si>
  <si>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</si>
  <si>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</si>
  <si>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</si>
  <si>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</si>
  <si>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</si>
  <si>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</si>
  <si>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</si>
  <si>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</si>
  <si>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</si>
  <si>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</si>
  <si>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</si>
  <si>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</si>
  <si>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</si>
  <si>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</si>
  <si>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</si>
  <si>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</si>
  <si>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</si>
  <si>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</si>
  <si>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</si>
  <si>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</si>
  <si>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</si>
  <si>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</si>
  <si>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</si>
  <si>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</si>
  <si>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</si>
  <si>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</si>
  <si>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</si>
  <si>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</si>
  <si>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</si>
  <si>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</si>
  <si>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</si>
  <si>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</si>
  <si>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</si>
  <si>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</si>
  <si>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</si>
  <si>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</si>
  <si>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</si>
  <si>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</si>
  <si>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</si>
  <si>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</si>
  <si>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</si>
  <si>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</si>
  <si>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</si>
  <si>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</si>
  <si>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</si>
  <si>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</si>
  <si>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</si>
  <si>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</si>
  <si>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</si>
  <si>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</si>
  <si>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</si>
  <si>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</si>
  <si>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</si>
  <si>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</si>
  <si>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</si>
  <si>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</si>
  <si>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</si>
  <si>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</si>
  <si>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</si>
  <si>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</si>
  <si>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</si>
  <si>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</si>
  <si>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</si>
  <si>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</si>
  <si>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</si>
  <si>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</si>
  <si>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</si>
  <si>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</si>
  <si>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</si>
  <si>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</si>
  <si>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</si>
  <si>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</si>
  <si>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</si>
  <si>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</si>
  <si>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</si>
  <si>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</si>
  <si>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</si>
  <si>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</si>
  <si>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</si>
  <si>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</si>
  <si>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</si>
  <si>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</si>
  <si>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</si>
  <si>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</si>
  <si>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</si>
  <si>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</si>
  <si>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</si>
  <si>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</si>
  <si>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</si>
  <si>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</si>
  <si>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</si>
  <si>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</si>
  <si>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</si>
  <si>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</si>
  <si>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</si>
  <si>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</si>
  <si>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</si>
  <si>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</si>
  <si>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</si>
  <si>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</si>
  <si>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</si>
  <si>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</si>
  <si>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</si>
  <si>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</si>
  <si>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</si>
  <si>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</si>
  <si>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</si>
  <si>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</si>
  <si>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</si>
  <si>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</si>
  <si>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</si>
  <si>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</si>
  <si>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</si>
  <si>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</si>
  <si>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</si>
  <si>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</si>
  <si>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</si>
  <si>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</si>
  <si>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</si>
  <si>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</si>
  <si>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</si>
  <si>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</si>
  <si>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</si>
  <si>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</si>
  <si>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</si>
  <si>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</si>
  <si>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</si>
  <si>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</si>
  <si>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</si>
  <si>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</si>
  <si>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</si>
  <si>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</si>
  <si>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</si>
  <si>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</si>
  <si>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</si>
  <si>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</si>
  <si>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</si>
  <si>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</si>
  <si>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</si>
  <si>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</si>
  <si>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</si>
  <si>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</si>
  <si>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</si>
  <si>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</si>
  <si>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</si>
  <si>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</si>
  <si>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</si>
  <si>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</si>
  <si>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</si>
  <si>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</si>
  <si>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</si>
  <si>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</si>
  <si>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</si>
  <si>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</si>
  <si>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</si>
  <si>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</si>
  <si>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</si>
  <si>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</si>
  <si>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</si>
  <si>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</si>
  <si>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</si>
  <si>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</si>
  <si>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</si>
  <si>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</si>
  <si>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</si>
  <si>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</si>
  <si>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</si>
  <si>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</si>
  <si>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</si>
  <si>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</si>
  <si>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</si>
  <si>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</si>
  <si>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</si>
  <si>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</si>
  <si>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</si>
  <si>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</si>
  <si>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</si>
  <si>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</si>
  <si>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</si>
  <si>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</si>
  <si>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</si>
  <si>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</si>
  <si>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</si>
  <si>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</si>
  <si>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</si>
  <si>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</si>
  <si>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</si>
  <si>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</si>
  <si>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</si>
  <si>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</si>
  <si>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</si>
  <si>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</si>
  <si>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</si>
  <si>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</si>
  <si>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</si>
  <si>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</si>
  <si>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</si>
  <si>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</si>
  <si>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</si>
  <si>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</si>
  <si>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</si>
  <si>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</si>
  <si>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</si>
  <si>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</si>
  <si>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</si>
  <si>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</si>
  <si>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</si>
  <si>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</si>
  <si>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</si>
  <si>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</si>
  <si>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</si>
  <si>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</si>
  <si>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</si>
  <si>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</si>
  <si>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</si>
  <si>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</si>
  <si>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</si>
  <si>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</si>
  <si>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</si>
  <si>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</si>
  <si>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</si>
  <si>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</si>
  <si>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</si>
  <si>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</si>
  <si>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</si>
  <si>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</si>
  <si>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</si>
  <si>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</si>
  <si>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</si>
  <si>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</si>
  <si>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</si>
  <si>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</si>
  <si>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</si>
  <si>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</si>
  <si>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</si>
  <si>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</si>
  <si>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</si>
  <si>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</si>
  <si>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</si>
  <si>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</si>
  <si>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</si>
  <si>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</si>
  <si>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</si>
  <si>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</si>
  <si>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</si>
  <si>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</si>
  <si>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</si>
  <si>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</si>
  <si>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</si>
  <si>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</si>
  <si>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</si>
  <si>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</si>
  <si>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</si>
  <si>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</si>
  <si>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</si>
  <si>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</si>
  <si>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</si>
  <si>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</si>
  <si>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</si>
  <si>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</si>
  <si>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</si>
  <si>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</si>
  <si>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</si>
  <si>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</si>
  <si>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</si>
  <si>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</si>
  <si>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</si>
  <si>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</si>
  <si>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</si>
  <si>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</si>
  <si>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</si>
  <si>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</si>
  <si>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</si>
  <si>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</si>
  <si>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</si>
  <si>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</si>
  <si>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</si>
  <si>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</si>
  <si>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</si>
  <si>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</si>
  <si>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</si>
  <si>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</si>
  <si>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</si>
  <si>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</si>
  <si>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</si>
  <si>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</si>
  <si>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</si>
  <si>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</si>
  <si>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</si>
  <si>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</si>
  <si>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</si>
  <si>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</si>
  <si>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</si>
  <si>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</si>
  <si>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</si>
  <si>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</si>
  <si>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</si>
  <si>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</si>
  <si>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</si>
  <si>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</si>
  <si>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</si>
  <si>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</si>
  <si>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</si>
  <si>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</si>
  <si>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</si>
  <si>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</si>
  <si>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</si>
  <si>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</si>
  <si>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</si>
  <si>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</si>
  <si>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</si>
  <si>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</si>
  <si>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</si>
  <si>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</si>
  <si>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</si>
  <si>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</si>
  <si>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</si>
  <si>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</si>
  <si>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</si>
  <si>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</si>
  <si>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</si>
  <si>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</si>
  <si>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</si>
  <si>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</si>
  <si>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</si>
  <si>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</si>
  <si>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</si>
  <si>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</si>
  <si>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</si>
  <si>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</si>
  <si>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</si>
  <si>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</si>
  <si>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</si>
  <si>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</si>
  <si>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</si>
  <si>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</si>
  <si>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</si>
  <si>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</si>
  <si>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</si>
  <si>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</si>
  <si>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</si>
  <si>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</si>
  <si>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</si>
  <si>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</si>
  <si>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</si>
  <si>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</si>
  <si>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</si>
  <si>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</si>
  <si>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</si>
  <si>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</si>
  <si>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</si>
  <si>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</si>
  <si>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</si>
  <si>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</si>
  <si>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</si>
  <si>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</si>
  <si>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</si>
  <si>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</si>
  <si>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</si>
  <si>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</si>
  <si>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</si>
  <si>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</si>
  <si>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</si>
  <si>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</si>
  <si>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</si>
  <si>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</si>
  <si>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</si>
  <si>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</si>
  <si>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</si>
  <si>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</si>
  <si>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</si>
  <si>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</si>
  <si>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</si>
  <si>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</si>
  <si>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</si>
  <si>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</si>
  <si>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</si>
  <si>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</si>
  <si>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</si>
  <si>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</si>
  <si>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</si>
  <si>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</si>
  <si>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</si>
  <si>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</si>
  <si>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</si>
  <si>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</si>
  <si>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</si>
  <si>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</si>
  <si>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</si>
  <si>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</si>
  <si>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</si>
  <si>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</si>
  <si>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</si>
  <si>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</si>
  <si>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</si>
  <si>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</si>
  <si>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</si>
  <si>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</si>
  <si>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</si>
  <si>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</si>
  <si>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</si>
  <si>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</si>
  <si>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</si>
  <si>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</si>
  <si>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</si>
  <si>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</si>
  <si>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</si>
  <si>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</si>
  <si>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</si>
  <si>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</si>
  <si>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</si>
  <si>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</si>
  <si>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</si>
  <si>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</si>
  <si>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</si>
  <si>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</si>
  <si>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</si>
  <si>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</si>
  <si>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</si>
  <si>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</si>
  <si>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</si>
  <si>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</si>
  <si>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</si>
  <si>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</si>
  <si>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</si>
  <si>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</si>
  <si>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</si>
  <si>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</si>
  <si>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</si>
  <si>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</si>
  <si>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</si>
  <si>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</si>
  <si>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</si>
  <si>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</si>
  <si>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</si>
  <si>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</si>
  <si>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</si>
  <si>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</si>
  <si>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</si>
  <si>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</si>
  <si>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</si>
  <si>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</si>
  <si>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</si>
  <si>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</si>
  <si>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</si>
  <si>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</si>
  <si>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</si>
  <si>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</si>
  <si>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</si>
  <si>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</si>
  <si>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</si>
  <si>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</si>
  <si>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</si>
  <si>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</si>
  <si>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</si>
  <si>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</si>
  <si>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</si>
  <si>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</si>
  <si>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</si>
  <si>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</si>
  <si>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</si>
  <si>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</si>
  <si>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</si>
  <si>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</si>
  <si>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</si>
  <si>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</si>
  <si>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</si>
  <si>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</si>
  <si>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</si>
  <si>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</si>
  <si>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</si>
  <si>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</si>
  <si>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</si>
  <si>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</si>
  <si>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</si>
  <si>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</si>
  <si>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</si>
  <si>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</si>
  <si>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</si>
  <si>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</si>
  <si>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</si>
  <si>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</si>
  <si>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</si>
  <si>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</si>
  <si>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</si>
  <si>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</si>
  <si>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</si>
  <si>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</si>
  <si>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</si>
  <si>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</si>
  <si>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</si>
  <si>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</si>
  <si>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</si>
  <si>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</si>
  <si>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</si>
  <si>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</si>
  <si>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</si>
  <si>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</si>
  <si>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</si>
  <si>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</si>
  <si>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</si>
  <si>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</si>
  <si>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</si>
  <si>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</si>
  <si>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</si>
  <si>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</si>
  <si>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</si>
  <si>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</si>
  <si>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</si>
  <si>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</si>
  <si>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</si>
  <si>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</si>
  <si>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</si>
  <si>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</si>
  <si>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</si>
  <si>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</si>
  <si>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</si>
  <si>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</si>
  <si>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</si>
  <si>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</si>
  <si>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</si>
  <si>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</si>
  <si>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</si>
  <si>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</si>
  <si>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</si>
  <si>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</si>
  <si>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</si>
  <si>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</si>
  <si>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</si>
  <si>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</si>
  <si>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</si>
  <si>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</si>
  <si>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</si>
  <si>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</si>
  <si>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</si>
  <si>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</si>
  <si>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</si>
  <si>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</si>
  <si>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</si>
  <si>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</si>
  <si>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</si>
  <si>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</si>
  <si>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</si>
  <si>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</si>
  <si>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</si>
  <si>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</si>
  <si>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</si>
  <si>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</si>
  <si>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</si>
  <si>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</si>
  <si>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</si>
  <si>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</si>
  <si>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</si>
  <si>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</si>
  <si>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</si>
  <si>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</si>
  <si>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</si>
  <si>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</si>
  <si>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</si>
  <si>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</si>
  <si>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</si>
  <si>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</si>
  <si>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</si>
  <si>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</si>
  <si>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</si>
  <si>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</si>
  <si>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</si>
  <si>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</si>
  <si>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</si>
  <si>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</si>
  <si>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</si>
  <si>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</si>
  <si>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</si>
  <si>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</si>
  <si>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</si>
  <si>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</si>
  <si>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</si>
  <si>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</si>
  <si>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</si>
  <si>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</si>
  <si>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</si>
  <si>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</si>
  <si>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</si>
  <si>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</si>
  <si>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</si>
  <si>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</si>
  <si>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</si>
  <si>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</si>
  <si>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</si>
  <si>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</si>
  <si>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</si>
  <si>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</si>
  <si>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</si>
  <si>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</si>
  <si>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</si>
  <si>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</si>
  <si>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</si>
  <si>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</si>
  <si>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</si>
  <si>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</si>
  <si>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</si>
  <si>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</si>
  <si>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</si>
  <si>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</si>
  <si>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</si>
  <si>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</si>
  <si>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</si>
  <si>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</si>
  <si>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</si>
  <si>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</si>
  <si>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</si>
  <si>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</si>
  <si>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</si>
  <si>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</si>
  <si>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</si>
  <si>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</si>
  <si>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</si>
  <si>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</si>
  <si>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</si>
  <si>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</si>
  <si>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</si>
  <si>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</si>
  <si>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</si>
  <si>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</si>
  <si>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</si>
  <si>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</si>
  <si>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</si>
  <si>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</si>
  <si>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</si>
  <si>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</si>
  <si>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</si>
  <si>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</si>
  <si>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</si>
  <si>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</si>
  <si>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</si>
  <si>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</si>
  <si>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</si>
  <si>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</si>
  <si>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</si>
  <si>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</si>
  <si>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</si>
  <si>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</si>
  <si>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</si>
  <si>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</si>
  <si>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</si>
  <si>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</si>
  <si>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</si>
  <si>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</si>
  <si>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</si>
  <si>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</si>
  <si>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</si>
  <si>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</si>
  <si>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</si>
  <si>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</si>
  <si>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</si>
  <si>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</si>
  <si>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</si>
  <si>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</si>
  <si>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</si>
  <si>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</si>
  <si>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</si>
  <si>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</si>
  <si>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</si>
  <si>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</si>
  <si>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</si>
  <si>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</si>
  <si>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</si>
  <si>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</si>
  <si>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</si>
  <si>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</si>
  <si>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</si>
  <si>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</si>
  <si>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</si>
  <si>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</si>
  <si>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</si>
  <si>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</si>
  <si>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</si>
  <si>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</si>
  <si>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</si>
  <si>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</si>
  <si>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</si>
  <si>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</si>
  <si>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</si>
  <si>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</si>
  <si>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</si>
  <si>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</si>
  <si>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</si>
  <si>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</si>
  <si>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</si>
  <si>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</si>
  <si>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</si>
  <si>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</si>
  <si>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</si>
  <si>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</si>
  <si>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</si>
  <si>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</si>
  <si>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</si>
  <si>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</si>
  <si>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</si>
  <si>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</si>
  <si>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</si>
  <si>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</si>
  <si>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</si>
  <si>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</si>
  <si>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</si>
  <si>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</si>
  <si>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</si>
  <si>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</si>
  <si>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</si>
  <si>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</si>
  <si>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</si>
  <si>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</si>
  <si>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</si>
  <si>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</si>
  <si>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</si>
  <si>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</si>
  <si>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</si>
  <si>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</si>
  <si>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</si>
  <si>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</si>
  <si>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</si>
  <si>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</si>
  <si>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</si>
  <si>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</si>
  <si>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</si>
  <si>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</si>
  <si>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</si>
  <si>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</si>
  <si>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</si>
  <si>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</si>
  <si>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</si>
  <si>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</si>
  <si>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</si>
  <si>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</si>
  <si>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</si>
  <si>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</si>
  <si>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</si>
  <si>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</si>
  <si>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</si>
  <si>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</si>
  <si>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</si>
  <si>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</si>
  <si>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</si>
  <si>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</si>
  <si>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</si>
  <si>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</si>
  <si>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</si>
  <si>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</si>
  <si>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</si>
  <si>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</si>
  <si>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</si>
  <si>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</si>
  <si>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</si>
  <si>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</si>
  <si>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</si>
  <si>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</si>
  <si>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</si>
  <si>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</si>
  <si>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</si>
  <si>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</si>
  <si>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</si>
  <si>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</si>
  <si>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</si>
  <si>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</si>
  <si>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</si>
  <si>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</si>
  <si>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</si>
  <si>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</si>
  <si>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</si>
  <si>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</si>
  <si>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</si>
  <si>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</si>
  <si>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</si>
  <si>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</si>
  <si>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</si>
  <si>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</si>
  <si>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</si>
  <si>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</si>
  <si>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</si>
  <si>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</si>
  <si>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</si>
  <si>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</si>
  <si>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</si>
  <si>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</si>
  <si>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</si>
  <si>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</si>
  <si>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</si>
  <si>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</si>
  <si>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</si>
  <si>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</si>
  <si>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</si>
  <si>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</si>
  <si>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</si>
  <si>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</si>
  <si>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</si>
  <si>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</si>
  <si>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</si>
  <si>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</si>
  <si>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</si>
  <si>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</si>
  <si>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</si>
  <si>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</si>
  <si>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</si>
  <si>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</si>
  <si>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</si>
  <si>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</si>
  <si>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</si>
  <si>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</si>
  <si>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</si>
  <si>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</si>
  <si>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</si>
  <si>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</si>
  <si>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</si>
  <si>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</si>
  <si>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</si>
  <si>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</si>
  <si>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</si>
  <si>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</si>
  <si>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</si>
  <si>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</si>
  <si>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</si>
  <si>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</si>
  <si>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</si>
  <si>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</si>
  <si>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</si>
  <si>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</si>
  <si>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</si>
  <si>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</si>
  <si>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</si>
  <si>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</si>
  <si>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</si>
  <si>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</si>
  <si>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</si>
  <si>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</si>
  <si>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</si>
  <si>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</si>
  <si>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</si>
  <si>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</si>
  <si>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</si>
  <si>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</si>
  <si>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</si>
  <si>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</si>
  <si>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</si>
  <si>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</si>
  <si>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</si>
  <si>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</si>
  <si>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</si>
  <si>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</si>
  <si>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</si>
  <si>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</si>
  <si>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</si>
  <si>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</si>
  <si>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</si>
  <si>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</si>
  <si>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</si>
  <si>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</si>
  <si>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</si>
  <si>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</si>
  <si>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</si>
  <si>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</si>
  <si>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</si>
  <si>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</si>
  <si>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</si>
  <si>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</si>
  <si>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</si>
  <si>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</si>
  <si>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</si>
  <si>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</si>
  <si>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</si>
  <si>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</si>
  <si>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</si>
  <si>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</si>
  <si>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</si>
  <si>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</si>
  <si>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</si>
  <si>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</si>
  <si>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</si>
  <si>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</si>
  <si>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</si>
  <si>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</si>
  <si>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</si>
  <si>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</si>
  <si>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</si>
  <si>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</si>
  <si>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</si>
  <si>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</si>
  <si>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</si>
  <si>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</si>
  <si>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</si>
  <si>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</si>
  <si>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</si>
  <si>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</si>
  <si>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</si>
  <si>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</si>
  <si>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</si>
  <si>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</si>
  <si>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</si>
  <si>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</si>
  <si>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</si>
  <si>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</si>
  <si>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</si>
  <si>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</si>
  <si>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</si>
  <si>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</si>
  <si>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</si>
  <si>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</si>
  <si>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</si>
  <si>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</si>
  <si>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</si>
  <si>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</si>
  <si>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</si>
  <si>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</si>
  <si>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</si>
  <si>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</si>
  <si>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</si>
  <si>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</si>
  <si>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</si>
  <si>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</si>
  <si>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</si>
  <si>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</si>
  <si>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</si>
  <si>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</si>
  <si>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</si>
  <si>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</si>
  <si>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</si>
  <si>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</si>
  <si>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</si>
  <si>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</si>
  <si>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</si>
  <si>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</si>
  <si>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</si>
  <si>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</si>
  <si>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</si>
  <si>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</si>
  <si>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</si>
  <si>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</si>
  <si>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</si>
  <si>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</si>
  <si>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</si>
  <si>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</si>
  <si>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</si>
  <si>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</si>
  <si>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</si>
  <si>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</si>
  <si>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</si>
  <si>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</si>
  <si>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</si>
  <si>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</si>
  <si>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</si>
  <si>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</si>
  <si>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</si>
  <si>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</si>
  <si>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</si>
  <si>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</si>
  <si>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</si>
  <si>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</si>
  <si>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</si>
  <si>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</si>
  <si>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</si>
  <si>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</si>
  <si>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</si>
  <si>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</si>
  <si>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</si>
  <si>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</si>
  <si>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</si>
  <si>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</si>
  <si>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</si>
  <si>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</si>
  <si>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</si>
  <si>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</si>
  <si>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</si>
  <si>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</si>
  <si>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</si>
  <si>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</si>
  <si>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</si>
  <si>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</si>
  <si>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</si>
  <si>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</si>
  <si>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</si>
  <si>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</si>
  <si>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</si>
  <si>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</si>
  <si>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</si>
  <si>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</si>
  <si>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</si>
  <si>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</si>
  <si>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</si>
  <si>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</si>
  <si>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</si>
  <si>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</si>
  <si>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</si>
  <si>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</si>
  <si>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</si>
  <si>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</si>
  <si>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</si>
  <si>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</si>
  <si>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</si>
  <si>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</si>
  <si>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</si>
  <si>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</si>
  <si>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</si>
  <si>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</si>
  <si>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</si>
  <si>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</si>
  <si>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</si>
  <si>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</si>
  <si>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</si>
  <si>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</si>
  <si>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</si>
  <si>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</si>
  <si>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</si>
  <si>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</si>
  <si>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</si>
  <si>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</si>
  <si>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</si>
  <si>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</si>
  <si>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</si>
  <si>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</si>
  <si>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</si>
  <si>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</si>
  <si>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</si>
  <si>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</si>
  <si>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</si>
  <si>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</si>
  <si>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</si>
  <si>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</si>
  <si>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</si>
  <si>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</si>
  <si>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</si>
  <si>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</si>
  <si>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</si>
  <si>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</si>
  <si>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</si>
  <si>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</si>
  <si>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</si>
  <si>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</si>
  <si>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</si>
  <si>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</si>
  <si>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</si>
  <si>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</si>
  <si>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</si>
  <si>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</si>
  <si>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</si>
  <si>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</si>
  <si>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</si>
  <si>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</si>
  <si>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</si>
  <si>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</si>
  <si>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</si>
  <si>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</si>
  <si>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</si>
  <si>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</si>
  <si>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</si>
  <si>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</si>
  <si>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</si>
  <si>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</si>
  <si>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</si>
  <si>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</si>
  <si>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</si>
  <si>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</si>
  <si>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</si>
  <si>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</si>
  <si>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</si>
  <si>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</si>
  <si>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</si>
  <si>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</si>
  <si>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</si>
  <si>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</si>
  <si>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</si>
  <si>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</si>
  <si>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</si>
  <si>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</si>
  <si>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</si>
  <si>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</si>
  <si>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</si>
  <si>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</si>
  <si>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</si>
  <si>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</si>
  <si>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</si>
  <si>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</si>
  <si>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</si>
  <si>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</si>
  <si>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</si>
  <si>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</si>
  <si>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</si>
  <si>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</si>
  <si>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</si>
  <si>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</si>
  <si>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</si>
  <si>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</si>
  <si>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</si>
  <si>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</si>
  <si>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</si>
  <si>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</si>
  <si>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</si>
  <si>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</si>
  <si>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</si>
  <si>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</si>
  <si>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</si>
  <si>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</si>
  <si>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</si>
  <si>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</si>
  <si>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</si>
  <si>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</si>
  <si>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</si>
  <si>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</si>
  <si>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</si>
  <si>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</si>
  <si>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</si>
  <si>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</si>
  <si>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</si>
  <si>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</si>
  <si>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</si>
  <si>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</si>
  <si>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</si>
  <si>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</si>
  <si>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</si>
  <si>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</si>
  <si>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</si>
  <si>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</si>
  <si>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</si>
  <si>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</si>
  <si>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</si>
  <si>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</si>
  <si>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</si>
  <si>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</si>
  <si>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</si>
  <si>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</si>
  <si>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</si>
  <si>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</si>
  <si>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</si>
  <si>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</si>
  <si>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</si>
  <si>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</si>
  <si>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</si>
  <si>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</si>
  <si>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</si>
  <si>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</si>
  <si>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</si>
  <si>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</si>
  <si>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</si>
  <si>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</si>
  <si>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</si>
  <si>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</si>
  <si>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</si>
  <si>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</si>
  <si>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</si>
  <si>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</si>
  <si>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</si>
  <si>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</si>
  <si>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</si>
  <si>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</si>
  <si>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</si>
  <si>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</si>
  <si>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</si>
  <si>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</si>
  <si>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</si>
  <si>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</si>
  <si>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</si>
  <si>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</si>
  <si>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</si>
  <si>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</si>
  <si>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</si>
  <si>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</si>
  <si>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</si>
  <si>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</si>
  <si>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</si>
  <si>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</si>
  <si>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</si>
  <si>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</si>
  <si>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</si>
  <si>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</si>
  <si>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</si>
  <si>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</si>
  <si>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</si>
  <si>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</si>
  <si>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</si>
  <si>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</si>
  <si>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</si>
  <si>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</si>
  <si>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</si>
  <si>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</si>
  <si>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</si>
  <si>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</si>
  <si>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</si>
  <si>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</si>
  <si>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</si>
  <si>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</si>
  <si>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</si>
  <si>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</si>
  <si>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</si>
  <si>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</si>
  <si>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</si>
  <si>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</si>
  <si>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</si>
  <si>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</si>
  <si>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</si>
  <si>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</si>
  <si>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</si>
  <si>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</si>
  <si>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</si>
  <si>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</si>
  <si>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</si>
  <si>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</si>
  <si>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</si>
  <si>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</si>
  <si>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</si>
  <si>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</si>
  <si>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</si>
  <si>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</si>
  <si>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</si>
  <si>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</si>
  <si>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</si>
  <si>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</si>
  <si>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</si>
  <si>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</si>
  <si>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</si>
  <si>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</si>
  <si>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</si>
  <si>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</si>
  <si>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</si>
  <si>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</si>
  <si>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</si>
  <si>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</si>
  <si>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</si>
  <si>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</si>
  <si>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</si>
  <si>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</si>
  <si>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</si>
  <si>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</si>
  <si>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</si>
  <si>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</si>
  <si>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</si>
  <si>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</si>
  <si>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</si>
  <si>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</si>
  <si>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</si>
  <si>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</si>
  <si>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</si>
  <si>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</si>
  <si>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</si>
  <si>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</si>
  <si>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</si>
  <si>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</si>
  <si>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</si>
  <si>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</si>
  <si>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</si>
  <si>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</si>
  <si>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</si>
  <si>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</si>
  <si>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</si>
  <si>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</si>
  <si>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</si>
  <si>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</si>
  <si>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</si>
  <si>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</si>
  <si>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</si>
  <si>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</si>
  <si>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</si>
  <si>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</si>
  <si>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</si>
  <si>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</si>
  <si>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</si>
  <si>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</si>
  <si>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</si>
  <si>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</si>
  <si>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</si>
  <si>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</si>
  <si>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</si>
  <si>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</si>
  <si>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</si>
  <si>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</si>
  <si>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</si>
  <si>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</si>
  <si>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</si>
  <si>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</si>
  <si>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</si>
  <si>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</si>
  <si>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</si>
  <si>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</si>
  <si>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</si>
  <si>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</si>
  <si>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</si>
  <si>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</si>
  <si>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</si>
  <si>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</si>
  <si>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</si>
  <si>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</si>
  <si>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</si>
  <si>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</si>
  <si>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</si>
  <si>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</si>
  <si>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</si>
  <si>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</si>
  <si>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</si>
  <si>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</si>
  <si>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</si>
  <si>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</si>
  <si>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</si>
  <si>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</si>
  <si>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</si>
  <si>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</si>
  <si>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</si>
  <si>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</si>
  <si>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</si>
  <si>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</si>
  <si>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</si>
  <si>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</si>
  <si>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</si>
  <si>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</si>
  <si>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</si>
  <si>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</si>
  <si>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</si>
  <si>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</si>
  <si>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</si>
  <si>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</si>
  <si>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</si>
  <si>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</si>
  <si>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</si>
  <si>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</si>
  <si>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</si>
  <si>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</si>
  <si>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</si>
  <si>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</si>
  <si>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</si>
  <si>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</si>
  <si>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</si>
  <si>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</si>
  <si>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</si>
  <si>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</si>
  <si>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</si>
  <si>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</si>
  <si>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</si>
  <si>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</si>
  <si>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</si>
  <si>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</si>
  <si>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</si>
  <si>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</si>
  <si>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</si>
  <si>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</si>
  <si>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</si>
  <si>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</si>
  <si>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</si>
  <si>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</si>
  <si>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</si>
  <si>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</si>
  <si>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</si>
  <si>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</si>
  <si>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</si>
  <si>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</si>
  <si>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</si>
  <si>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</si>
  <si>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</si>
  <si>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</si>
  <si>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</si>
  <si>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</si>
  <si>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</si>
  <si>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</si>
  <si>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</si>
  <si>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</si>
  <si>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</si>
  <si>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</si>
  <si>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</si>
  <si>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</si>
  <si>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</si>
  <si>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</si>
  <si>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</si>
  <si>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</si>
  <si>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</si>
  <si>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</si>
  <si>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</si>
  <si>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</si>
  <si>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</si>
  <si>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</si>
  <si>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</si>
  <si>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</si>
  <si>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</si>
  <si>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</si>
  <si>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</si>
  <si>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</si>
  <si>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</si>
  <si>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</si>
  <si>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</si>
  <si>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</si>
  <si>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</si>
  <si>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</si>
  <si>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</si>
  <si>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</si>
  <si>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</si>
  <si>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</si>
  <si>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</si>
  <si>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</si>
  <si>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</si>
  <si>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</si>
  <si>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</si>
  <si>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</si>
  <si>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</si>
  <si>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</si>
  <si>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</si>
  <si>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</si>
  <si>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</si>
  <si>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</si>
  <si>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</si>
  <si>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</si>
  <si>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</si>
  <si>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</si>
  <si>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</si>
  <si>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</si>
  <si>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</si>
  <si>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</si>
  <si>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</si>
  <si>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</si>
  <si>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</si>
  <si>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</si>
  <si>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</si>
  <si>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</si>
  <si>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</si>
  <si>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</si>
  <si>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</si>
  <si>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</si>
  <si>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</si>
  <si>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</si>
  <si>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</si>
  <si>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</si>
  <si>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</si>
  <si>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</si>
  <si>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</si>
  <si>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</si>
  <si>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</si>
  <si>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</si>
  <si>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</si>
  <si>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</si>
  <si>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</si>
  <si>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</si>
  <si>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</si>
  <si>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</si>
  <si>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</si>
  <si>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</si>
  <si>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</si>
  <si>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</si>
  <si>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</si>
  <si>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</si>
  <si>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</si>
  <si>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</si>
  <si>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</si>
  <si>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</si>
  <si>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</si>
  <si>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</si>
  <si>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</si>
  <si>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</si>
  <si>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</si>
  <si>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</si>
  <si>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</si>
  <si>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</si>
  <si>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</si>
  <si>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</si>
  <si>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</si>
  <si>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</si>
  <si>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</si>
  <si>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</si>
  <si>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</si>
  <si>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</si>
  <si>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</si>
  <si>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</si>
  <si>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</si>
  <si>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</si>
  <si>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</si>
  <si>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</si>
  <si>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</si>
  <si>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</si>
  <si>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</si>
  <si>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</si>
  <si>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</si>
  <si>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</si>
  <si>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</si>
  <si>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</si>
  <si>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</si>
  <si>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</si>
  <si>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</si>
  <si>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</si>
  <si>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</si>
  <si>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</si>
  <si>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</si>
  <si>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</si>
  <si>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</si>
  <si>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</si>
  <si>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</si>
  <si>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</si>
  <si>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</si>
  <si>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</si>
  <si>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</si>
  <si>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</si>
  <si>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</si>
  <si>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</si>
  <si>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</si>
  <si>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</si>
  <si>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</si>
  <si>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</si>
  <si>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</si>
  <si>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</si>
  <si>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</si>
  <si>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</si>
  <si>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</si>
  <si>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</si>
  <si>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</si>
  <si>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</si>
  <si>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</si>
  <si>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</si>
  <si>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</si>
  <si>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</si>
  <si>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</si>
  <si>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</si>
  <si>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</si>
  <si>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</si>
  <si>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</si>
  <si>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</si>
  <si>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</si>
  <si>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</si>
  <si>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</si>
  <si>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</si>
  <si>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</si>
  <si>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</si>
  <si>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</si>
  <si>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</si>
  <si>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</si>
  <si>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</si>
  <si>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</si>
  <si>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</si>
  <si>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</si>
  <si>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</si>
  <si>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</si>
  <si>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</si>
  <si>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</si>
  <si>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</si>
  <si>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</si>
  <si>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</si>
  <si>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</si>
  <si>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</si>
  <si>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</si>
  <si>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</si>
  <si>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</si>
  <si>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</si>
  <si>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</si>
  <si>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</si>
  <si>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</si>
  <si>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</si>
  <si>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</si>
  <si>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</si>
  <si>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</si>
  <si>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</si>
  <si>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</si>
  <si>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</si>
  <si>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</si>
  <si>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</si>
  <si>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</si>
  <si>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</si>
  <si>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</si>
  <si>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</si>
  <si>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</si>
  <si>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</si>
  <si>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</si>
  <si>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</si>
  <si>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</si>
  <si>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</si>
  <si>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</si>
  <si>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</si>
  <si>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</si>
  <si>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</si>
  <si>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</si>
  <si>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</si>
  <si>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</si>
  <si>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</si>
  <si>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</si>
  <si>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</si>
  <si>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</si>
  <si>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</si>
  <si>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</si>
  <si>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</si>
  <si>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</si>
  <si>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</si>
  <si>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</si>
  <si>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</si>
  <si>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</si>
  <si>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</si>
  <si>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</si>
  <si>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</si>
  <si>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</si>
  <si>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</si>
  <si>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</si>
  <si>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</si>
  <si>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</si>
  <si>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</si>
  <si>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</si>
  <si>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</si>
  <si>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</si>
  <si>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</si>
  <si>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</si>
  <si>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</si>
  <si>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</si>
  <si>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</si>
  <si>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</si>
  <si>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</si>
  <si>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</si>
  <si>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</si>
  <si>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</si>
  <si>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</si>
  <si>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</si>
  <si>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</si>
  <si>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</si>
  <si>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</si>
  <si>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</si>
  <si>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</si>
  <si>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</si>
  <si>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</si>
  <si>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</si>
  <si>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</si>
  <si>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</si>
  <si>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</si>
  <si>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</si>
  <si>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</si>
  <si>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</si>
  <si>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</si>
  <si>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</si>
  <si>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</si>
  <si>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</si>
  <si>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</si>
  <si>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</si>
  <si>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</si>
  <si>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</si>
  <si>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</si>
  <si>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</si>
  <si>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</si>
  <si>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</si>
  <si>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</si>
  <si>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</si>
  <si>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</si>
  <si>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</si>
  <si>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</si>
  <si>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</si>
  <si>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</si>
  <si>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</si>
  <si>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</si>
  <si>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</si>
  <si>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</si>
  <si>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</si>
  <si>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</si>
  <si>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</si>
  <si>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</si>
  <si>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</si>
  <si>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</si>
  <si>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</si>
  <si>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</si>
  <si>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</si>
  <si>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</si>
  <si>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</si>
  <si>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</si>
  <si>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</si>
  <si>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</si>
  <si>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</si>
  <si>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</si>
  <si>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</si>
  <si>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</si>
  <si>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</si>
  <si>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</si>
  <si>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</si>
  <si>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</si>
  <si>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</si>
  <si>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</si>
  <si>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</si>
  <si>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</si>
  <si>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</si>
  <si>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</si>
  <si>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</si>
  <si>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</si>
  <si>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</si>
  <si>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</si>
  <si>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</si>
  <si>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</si>
  <si>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</si>
  <si>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</si>
  <si>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</si>
  <si>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</si>
  <si>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</si>
  <si>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</si>
  <si>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</si>
  <si>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</si>
  <si>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</si>
  <si>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</si>
  <si>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</si>
  <si>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</si>
  <si>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</si>
  <si>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</si>
  <si>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</si>
  <si>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</si>
  <si>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</si>
  <si>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</si>
  <si>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</si>
  <si>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</si>
  <si>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</si>
  <si>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</si>
  <si>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</si>
  <si>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</si>
  <si>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</si>
  <si>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</si>
  <si>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</si>
  <si>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</si>
  <si>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</si>
  <si>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</si>
  <si>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</si>
  <si>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</si>
  <si>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</si>
  <si>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</si>
  <si>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</si>
  <si>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</si>
  <si>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</si>
  <si>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</si>
  <si>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</si>
  <si>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</si>
  <si>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</si>
  <si>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</si>
  <si>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</si>
  <si>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</si>
  <si>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</si>
  <si>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</si>
  <si>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</si>
  <si>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</si>
  <si>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</si>
  <si>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</si>
  <si>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</si>
  <si>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</si>
  <si>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</si>
  <si>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</si>
  <si>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</si>
  <si>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</si>
  <si>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</si>
  <si>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</si>
  <si>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</si>
  <si>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</si>
  <si>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</si>
  <si>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</si>
  <si>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</si>
  <si>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</si>
  <si>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</si>
  <si>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</si>
  <si>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</si>
  <si>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</si>
  <si>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</si>
  <si>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</si>
  <si>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</si>
  <si>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</si>
  <si>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</si>
  <si>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</si>
  <si>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</si>
  <si>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</si>
  <si>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</si>
  <si>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</si>
  <si>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</si>
  <si>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</si>
  <si>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</si>
  <si>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</si>
  <si>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</si>
  <si>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</si>
  <si>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</si>
  <si>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</si>
  <si>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</si>
  <si>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</si>
  <si>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</si>
  <si>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</si>
  <si>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</si>
  <si>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</si>
  <si>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</si>
  <si>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</si>
  <si>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</si>
  <si>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</si>
  <si>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</si>
  <si>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</si>
  <si>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</si>
  <si>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</si>
  <si>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</si>
  <si>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</si>
  <si>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</si>
  <si>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</si>
  <si>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</si>
  <si>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</si>
  <si>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</si>
  <si>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</si>
  <si>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</si>
  <si>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</si>
  <si>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</si>
  <si>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</si>
  <si>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</si>
  <si>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</si>
  <si>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</si>
  <si>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</si>
  <si>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</si>
  <si>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</si>
  <si>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</si>
  <si>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</si>
  <si>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</si>
  <si>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</si>
  <si>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</si>
  <si>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</si>
  <si>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</si>
  <si>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</si>
  <si>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</si>
  <si>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</si>
  <si>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</si>
  <si>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</si>
  <si>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</si>
  <si>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</si>
  <si>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</si>
  <si>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</si>
  <si>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</si>
  <si>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</si>
  <si>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</si>
  <si>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</si>
  <si>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</si>
  <si>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</si>
  <si>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</si>
  <si>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</si>
  <si>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</si>
  <si>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</si>
  <si>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</si>
  <si>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</si>
  <si>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</si>
  <si>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</si>
  <si>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</si>
  <si>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</si>
  <si>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</si>
  <si>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</si>
  <si>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</si>
  <si>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</si>
  <si>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</si>
  <si>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</si>
  <si>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</si>
  <si>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</si>
  <si>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</si>
  <si>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</si>
  <si>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</si>
  <si>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</si>
  <si>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</si>
  <si>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</si>
  <si>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</si>
  <si>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</si>
  <si>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</si>
  <si>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</si>
  <si>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</si>
  <si>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</si>
  <si>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</si>
  <si>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</si>
  <si>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</si>
  <si>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</si>
  <si>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</si>
  <si>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</si>
  <si>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</si>
  <si>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</si>
  <si>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</si>
  <si>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</si>
  <si>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</si>
  <si>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</si>
  <si>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</si>
  <si>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</si>
  <si>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</si>
  <si>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</si>
  <si>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</si>
  <si>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</si>
  <si>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</si>
  <si>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</si>
  <si>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</si>
  <si>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</si>
  <si>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</si>
  <si>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</si>
  <si>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</si>
  <si>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</si>
  <si>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</si>
  <si>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</si>
  <si>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</si>
  <si>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</si>
  <si>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</si>
  <si>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</si>
  <si>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</si>
  <si>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</si>
  <si>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</si>
  <si>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</si>
  <si>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</si>
  <si>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</si>
  <si>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</si>
  <si>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</si>
  <si>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</si>
  <si>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</si>
  <si>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</si>
  <si>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</si>
  <si>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</si>
  <si>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</si>
  <si>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</si>
  <si>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</si>
  <si>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</si>
  <si>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</si>
  <si>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</si>
  <si>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</si>
  <si>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</si>
  <si>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</si>
  <si>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</si>
  <si>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</si>
  <si>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</si>
  <si>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</si>
  <si>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</si>
  <si>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</si>
  <si>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</si>
  <si>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</si>
  <si>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</si>
  <si>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</si>
  <si>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</si>
  <si>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</si>
  <si>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</si>
  <si>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</si>
  <si>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</si>
  <si>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</si>
  <si>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</si>
  <si>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</si>
  <si>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</si>
  <si>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</si>
  <si>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</si>
  <si>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</si>
  <si>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</si>
  <si>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</si>
  <si>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</si>
  <si>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</si>
  <si>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</si>
  <si>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</si>
  <si>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</si>
  <si>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</si>
  <si>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</si>
  <si>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</si>
  <si>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</si>
  <si>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</si>
  <si>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</si>
  <si>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</si>
  <si>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</si>
  <si>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</si>
  <si>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</si>
  <si>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</si>
  <si>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</si>
  <si>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</si>
  <si>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</si>
  <si>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</si>
  <si>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</si>
  <si>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</si>
  <si>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</si>
  <si>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</si>
  <si>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</si>
  <si>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</si>
  <si>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</si>
  <si>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</si>
  <si>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</si>
  <si>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</si>
  <si>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</si>
  <si>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</si>
  <si>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</si>
  <si>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</si>
  <si>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</si>
  <si>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</si>
  <si>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</si>
  <si>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</si>
  <si>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</si>
  <si>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</si>
  <si>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</si>
  <si>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</si>
  <si>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</si>
  <si>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</si>
  <si>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</si>
  <si>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</si>
  <si>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</si>
  <si>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</si>
  <si>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</si>
  <si>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</si>
  <si>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</si>
  <si>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</si>
  <si>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</si>
  <si>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</si>
  <si>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</si>
  <si>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</si>
  <si>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</si>
  <si>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</si>
  <si>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</si>
  <si>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</si>
  <si>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</si>
  <si>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</si>
  <si>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</si>
  <si>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</si>
  <si>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</si>
  <si>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</si>
  <si>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</si>
  <si>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</si>
  <si>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</si>
  <si>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</si>
  <si>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</si>
  <si>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</si>
  <si>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</si>
  <si>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</si>
  <si>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</si>
  <si>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</si>
  <si>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</si>
  <si>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</si>
  <si>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</si>
  <si>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</si>
  <si>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</si>
  <si>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</si>
  <si>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</si>
  <si>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</si>
  <si>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</si>
  <si>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</si>
  <si>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</si>
  <si>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</si>
  <si>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</si>
  <si>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</si>
  <si>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</si>
  <si>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</si>
  <si>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</si>
  <si>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</si>
  <si>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</si>
  <si>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</si>
  <si>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</si>
  <si>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</si>
  <si>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</si>
  <si>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</si>
  <si>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</si>
  <si>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</si>
  <si>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</si>
  <si>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</si>
  <si>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</si>
  <si>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</si>
  <si>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</si>
  <si>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</si>
  <si>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</si>
  <si>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</si>
  <si>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</si>
  <si>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</si>
  <si>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</si>
  <si>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</si>
  <si>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</si>
  <si>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</si>
  <si>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</si>
  <si>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</si>
  <si>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</si>
  <si>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</si>
  <si>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</si>
  <si>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</si>
  <si>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</si>
  <si>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</si>
  <si>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</si>
  <si>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</si>
  <si>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</si>
  <si>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</si>
  <si>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</si>
  <si>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</si>
  <si>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</si>
  <si>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</si>
  <si>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</si>
  <si>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</si>
  <si>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</si>
  <si>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</si>
  <si>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</si>
  <si>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</si>
  <si>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</si>
  <si>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</si>
  <si>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</si>
  <si>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</si>
  <si>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</si>
  <si>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</si>
  <si>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</si>
  <si>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</si>
  <si>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</si>
  <si>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</si>
  <si>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</si>
  <si>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</si>
  <si>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</si>
  <si>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</si>
  <si>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</si>
  <si>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</si>
  <si>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</si>
  <si>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</si>
  <si>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</si>
  <si>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</si>
  <si>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</si>
  <si>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</si>
  <si>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</si>
  <si>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</si>
  <si>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</si>
  <si>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</si>
  <si>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</si>
  <si>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</si>
  <si>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</si>
  <si>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</si>
  <si>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</si>
  <si>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</si>
  <si>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</si>
  <si>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</si>
  <si>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</si>
  <si>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</si>
  <si>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</si>
  <si>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</si>
  <si>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</si>
  <si>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</si>
  <si>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</si>
  <si>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</si>
  <si>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</si>
  <si>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</si>
  <si>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</si>
  <si>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</si>
  <si>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</si>
  <si>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</si>
  <si>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</si>
  <si>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</si>
  <si>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</si>
  <si>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</si>
  <si>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</si>
  <si>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</si>
  <si>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</si>
  <si>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</si>
  <si>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</si>
  <si>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</si>
  <si>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</si>
  <si>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</si>
  <si>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</si>
  <si>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</si>
  <si>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</si>
  <si>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</si>
  <si>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</si>
  <si>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</si>
  <si>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</si>
  <si>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</si>
  <si>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</si>
  <si>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</si>
  <si>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</si>
  <si>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</si>
  <si>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</si>
  <si>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</si>
  <si>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</si>
  <si>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</si>
  <si>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</si>
  <si>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</si>
  <si>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</si>
  <si>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</si>
  <si>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</si>
  <si>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</si>
  <si>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</si>
  <si>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</si>
  <si>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</si>
  <si>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</si>
  <si>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</si>
  <si>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</si>
  <si>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</si>
  <si>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</si>
  <si>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</si>
  <si>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</si>
  <si>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</si>
  <si>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</si>
  <si>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</si>
  <si>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</si>
  <si>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</si>
  <si>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</si>
  <si>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</si>
  <si>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</si>
  <si>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</si>
  <si>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</si>
  <si>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</si>
  <si>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</si>
  <si>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</si>
  <si>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</si>
  <si>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</si>
  <si>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</si>
  <si>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</si>
  <si>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</si>
  <si>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</si>
  <si>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</si>
  <si>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</si>
  <si>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</si>
  <si>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</si>
  <si>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</si>
  <si>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</si>
  <si>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</si>
  <si>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</si>
  <si>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</si>
  <si>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</si>
  <si>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</si>
  <si>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</si>
  <si>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</si>
  <si>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</si>
  <si>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</si>
  <si>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</si>
  <si>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</si>
  <si>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</si>
  <si>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</si>
  <si>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</si>
  <si>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</si>
  <si>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</si>
  <si>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</si>
  <si>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</si>
  <si>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</si>
  <si>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</si>
  <si>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</si>
  <si>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</si>
  <si>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</si>
  <si>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</si>
  <si>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</si>
  <si>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</si>
  <si>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</si>
  <si>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</si>
  <si>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</si>
  <si>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</si>
  <si>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</si>
  <si>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</si>
  <si>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</si>
  <si>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</si>
  <si>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</si>
  <si>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</si>
  <si>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</si>
  <si>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</si>
  <si>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</si>
  <si>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</si>
  <si>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</si>
  <si>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</si>
  <si>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</si>
  <si>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</si>
  <si>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</si>
  <si>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</si>
  <si>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</si>
  <si>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</si>
  <si>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</si>
  <si>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</si>
  <si>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</si>
  <si>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</si>
  <si>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</si>
  <si>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</si>
  <si>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</si>
  <si>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</si>
  <si>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</si>
  <si>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</si>
  <si>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</si>
  <si>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</si>
  <si>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</si>
  <si>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</si>
  <si>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</si>
  <si>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</si>
  <si>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</si>
  <si>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</si>
  <si>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</si>
  <si>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</si>
  <si>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</si>
  <si>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</si>
  <si>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</si>
  <si>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</si>
  <si>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</si>
  <si>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</si>
  <si>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</si>
  <si>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</si>
  <si>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</si>
  <si>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</si>
  <si>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</si>
  <si>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</si>
  <si>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</si>
  <si>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</si>
  <si>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</si>
  <si>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</si>
  <si>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</si>
  <si>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</si>
  <si>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</si>
  <si>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</si>
  <si>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</si>
  <si>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</si>
  <si>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</si>
  <si>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</si>
  <si>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</si>
  <si>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</si>
  <si>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</si>
  <si>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</si>
  <si>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</si>
  <si>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</si>
  <si>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</si>
  <si>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</si>
  <si>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</si>
  <si>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</si>
  <si>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</si>
  <si>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</si>
  <si>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</si>
  <si>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</si>
  <si>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</si>
  <si>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</si>
  <si>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</si>
  <si>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</si>
  <si>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</si>
  <si>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</si>
  <si>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</si>
  <si>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</si>
  <si>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</si>
  <si>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</si>
  <si>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</si>
  <si>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</si>
  <si>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</si>
  <si>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</si>
  <si>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</si>
  <si>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</si>
  <si>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</si>
  <si>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</si>
  <si>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</si>
  <si>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</si>
  <si>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</si>
  <si>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</si>
  <si>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</si>
  <si>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</si>
  <si>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</si>
  <si>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</si>
  <si>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</si>
  <si>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</si>
  <si>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</si>
  <si>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</si>
  <si>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</si>
  <si>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</si>
  <si>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</si>
  <si>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</si>
  <si>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</si>
  <si>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</si>
  <si>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</si>
  <si>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</si>
  <si>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</si>
  <si>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</si>
  <si>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</si>
  <si>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</si>
  <si>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</si>
  <si>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</si>
  <si>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</si>
  <si>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</si>
  <si>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</si>
  <si>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</si>
  <si>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</si>
  <si>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</si>
  <si>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</si>
  <si>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</si>
  <si>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</si>
  <si>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</si>
  <si>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</si>
  <si>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</si>
  <si>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</si>
  <si>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</si>
  <si>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</si>
  <si>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</si>
  <si>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</si>
  <si>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</si>
  <si>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</si>
  <si>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</si>
  <si>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</si>
  <si>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</si>
  <si>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</si>
  <si>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</si>
  <si>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</si>
  <si>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</si>
  <si>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</si>
  <si>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</si>
  <si>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</si>
  <si>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</si>
  <si>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</si>
  <si>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</si>
  <si>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</si>
  <si>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</si>
  <si>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</si>
  <si>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</si>
  <si>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</si>
  <si>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</si>
  <si>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</si>
  <si>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</si>
  <si>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</si>
  <si>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</si>
  <si>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</si>
  <si>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</si>
  <si>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</si>
  <si>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</si>
  <si>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</si>
  <si>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</si>
  <si>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</si>
  <si>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</si>
  <si>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</si>
  <si>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</si>
  <si>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</si>
  <si>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</si>
  <si>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</si>
  <si>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</si>
  <si>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</si>
  <si>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</si>
  <si>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</si>
  <si>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</si>
  <si>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</si>
  <si>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</si>
  <si>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</si>
  <si>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</si>
  <si>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</si>
  <si>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</si>
  <si>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</si>
  <si>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</si>
  <si>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</si>
  <si>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</si>
  <si>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</si>
  <si>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</si>
  <si>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</si>
  <si>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</si>
  <si>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</si>
  <si>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</si>
  <si>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</si>
  <si>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</si>
  <si>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</si>
  <si>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</si>
  <si>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</si>
  <si>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</si>
  <si>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</si>
  <si>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</si>
  <si>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</si>
  <si>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</si>
  <si>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</si>
  <si>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</si>
  <si>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</si>
  <si>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</si>
  <si>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</si>
  <si>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</si>
  <si>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</si>
  <si>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</si>
  <si>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</si>
  <si>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</si>
  <si>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</si>
  <si>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</si>
  <si>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</si>
  <si>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</si>
  <si>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</si>
  <si>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</si>
  <si>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</si>
  <si>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</si>
  <si>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</si>
  <si>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</si>
  <si>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</si>
  <si>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</si>
  <si>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</si>
  <si>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</si>
  <si>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</si>
  <si>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</si>
  <si>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</si>
  <si>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</si>
  <si>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</si>
  <si>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</si>
  <si>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</si>
  <si>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</si>
  <si>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</si>
  <si>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</si>
  <si>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</si>
  <si>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</si>
  <si>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</si>
  <si>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</si>
  <si>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</si>
  <si>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</si>
  <si>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</si>
  <si>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</si>
  <si>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</si>
  <si>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</si>
  <si>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</si>
  <si>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</si>
  <si>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</si>
  <si>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</si>
  <si>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</si>
  <si>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</si>
  <si>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</si>
  <si>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</si>
  <si>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</si>
  <si>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</si>
  <si>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</si>
  <si>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</si>
  <si>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</si>
  <si>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</si>
  <si>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</si>
  <si>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</si>
  <si>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</si>
  <si>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</si>
  <si>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</si>
  <si>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</si>
  <si>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</si>
  <si>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</si>
  <si>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</si>
  <si>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</si>
  <si>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</si>
  <si>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</si>
  <si>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</si>
  <si>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</si>
  <si>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</si>
  <si>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</si>
  <si>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</si>
  <si>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</si>
  <si>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</si>
  <si>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</si>
  <si>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</si>
  <si>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</si>
  <si>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</si>
  <si>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</si>
  <si>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</si>
  <si>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</si>
  <si>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</si>
  <si>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</si>
  <si>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</si>
  <si>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</si>
  <si>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</si>
  <si>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</si>
  <si>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</si>
  <si>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</si>
  <si>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</si>
  <si>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</si>
  <si>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</si>
  <si>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</si>
  <si>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</si>
  <si>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</si>
  <si>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</si>
  <si>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</si>
  <si>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</si>
  <si>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</si>
  <si>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</si>
  <si>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</si>
  <si>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</si>
  <si>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</si>
  <si>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</si>
  <si>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</si>
  <si>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</si>
  <si>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</si>
  <si>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</si>
  <si>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</si>
  <si>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</si>
  <si>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</si>
  <si>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</si>
  <si>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</si>
  <si>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</si>
  <si>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</si>
  <si>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</si>
  <si>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</si>
  <si>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</si>
  <si>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</si>
  <si>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</si>
  <si>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</si>
  <si>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</si>
  <si>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</si>
  <si>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</si>
  <si>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</si>
  <si>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</si>
  <si>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</si>
  <si>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</si>
  <si>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</si>
  <si>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</si>
  <si>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</si>
  <si>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</si>
  <si>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</si>
  <si>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</si>
  <si>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</si>
  <si>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</si>
  <si>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</si>
  <si>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</si>
  <si>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</si>
  <si>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</si>
  <si>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</si>
  <si>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</si>
  <si>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</si>
  <si>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</si>
  <si>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</si>
  <si>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</si>
  <si>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</si>
  <si>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</si>
  <si>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</si>
  <si>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</si>
  <si>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</si>
  <si>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</si>
  <si>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</si>
  <si>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</si>
  <si>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</si>
  <si>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</si>
  <si>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</si>
  <si>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</si>
  <si>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</si>
  <si>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</si>
  <si>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</si>
  <si>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</si>
  <si>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</si>
  <si>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</si>
  <si>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</si>
  <si>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</si>
  <si>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</si>
  <si>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</si>
  <si>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</si>
  <si>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</si>
  <si>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</si>
  <si>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</si>
  <si>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</si>
  <si>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</si>
  <si>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</si>
  <si>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</si>
  <si>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</si>
  <si>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</si>
  <si>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</si>
  <si>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</si>
  <si>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</si>
  <si>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</si>
  <si>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</si>
  <si>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</si>
  <si>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</si>
  <si>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</si>
  <si>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</si>
  <si>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</si>
  <si>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</si>
  <si>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</si>
  <si>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</si>
  <si>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</si>
  <si>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</si>
  <si>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</si>
  <si>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</si>
  <si>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</si>
  <si>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</si>
  <si>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</si>
  <si>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</si>
  <si>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</si>
  <si>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</si>
  <si>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</si>
  <si>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</si>
  <si>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</si>
  <si>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</si>
  <si>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</si>
  <si>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</si>
  <si>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</si>
  <si>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</si>
  <si>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</si>
  <si>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</si>
  <si>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</si>
  <si>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</si>
  <si>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</si>
  <si>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</si>
  <si>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</si>
  <si>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</si>
  <si>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</si>
  <si>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</si>
  <si>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</si>
  <si>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</si>
  <si>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</si>
  <si>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</si>
  <si>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</si>
  <si>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</si>
  <si>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</si>
  <si>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</si>
  <si>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</si>
  <si>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</si>
  <si>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</si>
  <si>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</si>
  <si>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</si>
  <si>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</si>
  <si>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</si>
  <si>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</si>
  <si>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</si>
  <si>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</si>
  <si>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</si>
  <si>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</si>
  <si>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</si>
  <si>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</si>
  <si>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</si>
  <si>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</si>
  <si>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</si>
  <si>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</si>
  <si>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</si>
  <si>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</si>
  <si>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</si>
  <si>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</si>
  <si>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</si>
  <si>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</si>
  <si>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</si>
  <si>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</si>
  <si>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</si>
  <si>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</si>
  <si>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</si>
  <si>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</si>
  <si>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</si>
  <si>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</si>
  <si>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</si>
  <si>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</si>
  <si>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</si>
  <si>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</si>
  <si>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</si>
  <si>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</si>
  <si>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</si>
  <si>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</si>
  <si>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</si>
  <si>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</si>
  <si>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</si>
  <si>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</si>
  <si>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</si>
  <si>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</si>
  <si>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</si>
  <si>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</si>
  <si>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</si>
  <si>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</si>
  <si>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</si>
  <si>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</si>
  <si>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</si>
  <si>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</si>
  <si>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</si>
  <si>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</si>
  <si>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</si>
  <si>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</si>
  <si>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</si>
  <si>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</si>
  <si>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</si>
  <si>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</si>
  <si>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</si>
  <si>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</si>
  <si>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</si>
  <si>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</si>
  <si>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</si>
  <si>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</si>
  <si>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</si>
  <si>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</si>
  <si>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</si>
  <si>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</si>
  <si>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</si>
  <si>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</si>
  <si>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</si>
  <si>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</si>
  <si>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</si>
  <si>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</si>
  <si>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</si>
  <si>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</si>
  <si>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</si>
  <si>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</si>
  <si>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</si>
  <si>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</si>
  <si>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</si>
  <si>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</si>
  <si>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</si>
  <si>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</si>
  <si>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</si>
  <si>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</si>
  <si>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</si>
  <si>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</si>
  <si>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</si>
  <si>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</si>
  <si>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</si>
  <si>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</si>
  <si>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</si>
  <si>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</si>
  <si>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</si>
  <si>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</si>
  <si>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</si>
  <si>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</si>
  <si>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</si>
  <si>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</si>
  <si>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</si>
  <si>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</si>
  <si>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</si>
  <si>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</si>
  <si>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</si>
  <si>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</si>
  <si>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</si>
  <si>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</si>
  <si>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</si>
  <si>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</si>
  <si>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</si>
  <si>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</si>
  <si>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</si>
  <si>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</si>
  <si>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</si>
  <si>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</si>
  <si>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</si>
  <si>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</si>
  <si>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</si>
  <si>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</si>
  <si>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</si>
  <si>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</si>
  <si>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</si>
  <si>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</si>
  <si>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</si>
  <si>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</si>
  <si>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</si>
  <si>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</si>
  <si>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</si>
  <si>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</si>
  <si>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</si>
  <si>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</si>
  <si>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</si>
  <si>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</si>
  <si>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</si>
  <si>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</si>
  <si>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</si>
  <si>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</si>
  <si>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</si>
  <si>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</si>
  <si>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</si>
  <si>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</si>
  <si>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</si>
  <si>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</si>
  <si>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</si>
  <si>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</si>
  <si>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</si>
  <si>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</si>
  <si>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</si>
  <si>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</si>
  <si>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</si>
  <si>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</si>
  <si>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</si>
  <si>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</si>
  <si>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</si>
  <si>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</si>
  <si>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</si>
  <si>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</si>
  <si>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</si>
  <si>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</si>
  <si>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</si>
  <si>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</si>
  <si>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</si>
  <si>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</si>
  <si>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</si>
  <si>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</si>
  <si>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</si>
  <si>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</si>
  <si>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</si>
  <si>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</si>
  <si>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</si>
  <si>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</si>
  <si>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</si>
  <si>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</si>
  <si>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</si>
  <si>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</si>
  <si>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</si>
  <si>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</si>
  <si>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</si>
  <si>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</si>
  <si>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</si>
  <si>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</si>
  <si>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</si>
  <si>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</si>
  <si>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</si>
  <si>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</si>
  <si>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</si>
  <si>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</si>
  <si>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</si>
  <si>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</si>
  <si>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</si>
  <si>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</si>
  <si>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</si>
  <si>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</si>
  <si>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</si>
  <si>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</si>
  <si>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</si>
  <si>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</si>
  <si>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</si>
  <si>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</si>
  <si>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</si>
  <si>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</si>
  <si>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</si>
  <si>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</si>
  <si>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</si>
  <si>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</si>
  <si>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</si>
  <si>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</si>
  <si>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</si>
  <si>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</si>
  <si>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</si>
  <si>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</si>
  <si>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</si>
  <si>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</si>
  <si>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</si>
  <si>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</si>
  <si>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</si>
  <si>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</si>
  <si>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</si>
  <si>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</si>
  <si>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</si>
  <si>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</si>
  <si>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</si>
  <si>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</si>
  <si>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</si>
  <si>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</si>
  <si>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</si>
  <si>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</si>
  <si>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</si>
  <si>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</si>
  <si>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</si>
  <si>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</si>
  <si>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</si>
  <si>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</si>
  <si>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</si>
  <si>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</si>
  <si>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</si>
  <si>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</si>
  <si>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</si>
  <si>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</si>
  <si>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</si>
  <si>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</si>
  <si>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</si>
  <si>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</si>
  <si>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</si>
  <si>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</si>
  <si>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</si>
  <si>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</si>
  <si>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</si>
  <si>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</si>
  <si>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</si>
  <si>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</si>
  <si>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</si>
  <si>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</si>
  <si>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</si>
  <si>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</si>
  <si>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</si>
  <si>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</si>
  <si>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</si>
  <si>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</si>
  <si>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</si>
  <si>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</si>
  <si>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</si>
  <si>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</si>
  <si>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</si>
  <si>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</si>
  <si>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</si>
  <si>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</si>
  <si>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</si>
  <si>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</si>
  <si>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</si>
  <si>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</si>
  <si>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</si>
  <si>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</si>
  <si>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</si>
  <si>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</si>
  <si>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</si>
  <si>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</si>
  <si>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</si>
  <si>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</si>
  <si>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</si>
  <si>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</si>
  <si>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</si>
  <si>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</si>
  <si>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</si>
  <si>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</si>
  <si>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</si>
  <si>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</si>
  <si>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</si>
  <si>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</si>
  <si>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</si>
  <si>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</si>
  <si>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</si>
  <si>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</si>
  <si>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</si>
  <si>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</si>
  <si>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</si>
  <si>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</si>
  <si>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</si>
  <si>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</si>
  <si>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</si>
  <si>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</si>
  <si>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</si>
  <si>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</si>
  <si>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</si>
  <si>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</si>
  <si>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</si>
  <si>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</si>
  <si>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</si>
  <si>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</si>
  <si>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</si>
  <si>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</si>
  <si>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</si>
  <si>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</si>
  <si>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</si>
  <si>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</si>
  <si>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</si>
  <si>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</si>
  <si>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</si>
  <si>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</si>
  <si>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</si>
  <si>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</si>
  <si>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</si>
  <si>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</si>
  <si>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</si>
  <si>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</si>
  <si>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</si>
  <si>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</si>
  <si>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</si>
  <si>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</si>
  <si>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</si>
  <si>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</si>
  <si>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</si>
  <si>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</si>
  <si>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</si>
  <si>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</si>
  <si>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</si>
  <si>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</si>
  <si>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</si>
  <si>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</si>
  <si>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</si>
  <si>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</si>
  <si>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</si>
  <si>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</si>
  <si>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</si>
  <si>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</si>
  <si>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</si>
  <si>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</si>
  <si>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</si>
  <si>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</si>
  <si>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</si>
  <si>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</si>
  <si>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</si>
  <si>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</si>
  <si>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</si>
  <si>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</si>
  <si>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</si>
  <si>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</si>
  <si>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</si>
  <si>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</si>
  <si>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</si>
  <si>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</si>
  <si>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</si>
  <si>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</si>
  <si>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</si>
  <si>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</si>
  <si>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</si>
  <si>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</si>
  <si>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</si>
  <si>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</si>
  <si>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</si>
  <si>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</si>
  <si>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</si>
  <si>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</si>
  <si>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</si>
  <si>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</si>
  <si>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</si>
  <si>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</si>
  <si>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</si>
  <si>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</si>
  <si>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</si>
  <si>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</si>
  <si>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</si>
  <si>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</si>
  <si>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</si>
  <si>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</si>
  <si>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</si>
  <si>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</si>
  <si>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</si>
  <si>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</si>
  <si>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</si>
  <si>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</si>
  <si>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</si>
  <si>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</si>
  <si>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</si>
  <si>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</si>
  <si>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</si>
  <si>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</si>
  <si>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</si>
  <si>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</si>
  <si>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</si>
  <si>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</si>
  <si>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</si>
  <si>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</si>
  <si>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</si>
  <si>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</si>
  <si>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</si>
  <si>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</si>
  <si>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</si>
  <si>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</si>
  <si>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</si>
  <si>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</si>
  <si>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</si>
  <si>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</si>
  <si>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</si>
  <si>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</si>
  <si>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</si>
  <si>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</si>
  <si>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</si>
  <si>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</si>
  <si>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</si>
  <si>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</si>
  <si>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</si>
  <si>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</si>
  <si>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</si>
  <si>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</si>
  <si>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</si>
  <si>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</si>
  <si>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</si>
  <si>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</si>
  <si>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</si>
  <si>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</si>
  <si>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</si>
  <si>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</si>
  <si>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</si>
  <si>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</si>
  <si>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</si>
  <si>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</si>
  <si>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</si>
  <si>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</si>
  <si>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</si>
  <si>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</si>
  <si>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</si>
  <si>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</si>
  <si>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</si>
  <si>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</si>
  <si>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</si>
  <si>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</si>
  <si>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</si>
  <si>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</si>
  <si>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</si>
  <si>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</si>
  <si>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</si>
  <si>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</si>
  <si>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</si>
  <si>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</si>
  <si>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</si>
  <si>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</si>
  <si>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</si>
  <si>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</si>
  <si>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</si>
  <si>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</si>
  <si>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</si>
  <si>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</si>
  <si>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</si>
  <si>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</si>
  <si>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</si>
  <si>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</si>
  <si>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</si>
  <si>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</si>
  <si>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</si>
  <si>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</si>
  <si>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</si>
  <si>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</si>
  <si>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</si>
  <si>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</si>
  <si>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</si>
  <si>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</si>
  <si>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</si>
  <si>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</si>
  <si>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</si>
  <si>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</si>
  <si>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</si>
  <si>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</si>
  <si>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</si>
  <si>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</si>
  <si>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</si>
  <si>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</si>
  <si>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</si>
  <si>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</si>
  <si>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</si>
  <si>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</si>
  <si>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</si>
  <si>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</si>
  <si>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</si>
  <si>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</si>
  <si>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</si>
  <si>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</si>
  <si>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</si>
  <si>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</si>
  <si>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</si>
  <si>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</si>
  <si>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</si>
  <si>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</si>
  <si>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</si>
  <si>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</si>
  <si>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</si>
  <si>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</si>
  <si>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</si>
  <si>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</si>
  <si>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</si>
  <si>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</si>
  <si>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</si>
  <si>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</si>
  <si>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</si>
  <si>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</si>
  <si>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</si>
  <si>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</si>
  <si>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</si>
  <si>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</si>
  <si>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</si>
  <si>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</si>
  <si>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</si>
  <si>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</si>
  <si>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</si>
  <si>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</si>
  <si>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</si>
  <si>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</si>
  <si>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</si>
  <si>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</si>
  <si>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</si>
  <si>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</si>
  <si>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</si>
  <si>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</si>
  <si>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</si>
  <si>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</si>
  <si>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</si>
  <si>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</si>
  <si>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</si>
  <si>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</si>
  <si>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</si>
  <si>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</si>
  <si>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</si>
  <si>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</si>
  <si>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</si>
  <si>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</si>
  <si>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</si>
  <si>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</si>
  <si>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</si>
  <si>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</si>
  <si>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</si>
  <si>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</si>
  <si>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</si>
  <si>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</si>
  <si>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</si>
  <si>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</si>
  <si>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</si>
  <si>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</si>
  <si>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</si>
  <si>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</si>
  <si>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</si>
  <si>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</si>
  <si>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</si>
  <si>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</si>
  <si>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</si>
  <si>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</si>
  <si>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</si>
  <si>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</si>
  <si>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</si>
  <si>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</si>
  <si>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</si>
  <si>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</si>
  <si>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</si>
  <si>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</si>
  <si>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</si>
  <si>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</si>
  <si>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</si>
  <si>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</si>
  <si>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</si>
  <si>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</si>
  <si>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</si>
  <si>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</si>
  <si>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</si>
  <si>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</si>
  <si>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</si>
  <si>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</si>
  <si>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</si>
  <si>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</si>
  <si>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</si>
  <si>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</si>
  <si>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</si>
  <si>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</si>
  <si>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</si>
  <si>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</si>
  <si>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</si>
  <si>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</si>
  <si>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</si>
  <si>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</si>
  <si>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</si>
  <si>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</si>
  <si>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</si>
  <si>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</si>
  <si>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</si>
  <si>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</si>
  <si>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</si>
  <si>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</si>
  <si>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</si>
  <si>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</si>
  <si>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</si>
  <si>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</si>
  <si>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</si>
  <si>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</si>
  <si>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</si>
  <si>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</si>
  <si>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</si>
  <si>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</si>
  <si>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</si>
  <si>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</si>
  <si>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</si>
  <si>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</si>
  <si>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</si>
  <si>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</si>
  <si>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</si>
  <si>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</si>
  <si>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</si>
  <si>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</si>
  <si>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</si>
  <si>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</si>
  <si>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</si>
  <si>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</si>
  <si>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</si>
  <si>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</si>
  <si>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</si>
  <si>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</si>
  <si>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</si>
  <si>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</si>
  <si>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</si>
  <si>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</si>
  <si>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</si>
  <si>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</si>
  <si>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</si>
  <si>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</si>
  <si>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</si>
  <si>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</si>
  <si>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</si>
  <si>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</si>
  <si>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</si>
  <si>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</si>
  <si>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</si>
  <si>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</si>
  <si>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</si>
  <si>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</si>
  <si>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</si>
  <si>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</si>
  <si>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</si>
  <si>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</si>
  <si>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</si>
  <si>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</si>
  <si>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</si>
  <si>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</si>
  <si>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</si>
  <si>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</si>
  <si>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</si>
  <si>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</si>
  <si>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</si>
  <si>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</si>
  <si>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</si>
  <si>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</si>
  <si>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</si>
  <si>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</si>
  <si>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</si>
  <si>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</si>
  <si>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</si>
  <si>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</si>
  <si>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</si>
  <si>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</si>
  <si>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</si>
  <si>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</si>
  <si>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</si>
  <si>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</si>
  <si>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</si>
  <si>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</si>
  <si>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</si>
  <si>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</si>
  <si>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</si>
  <si>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</si>
  <si>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</si>
  <si>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</si>
  <si>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</si>
  <si>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</si>
  <si>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</si>
  <si>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</si>
  <si>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</si>
  <si>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</si>
  <si>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</si>
  <si>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</si>
  <si>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</si>
  <si>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</si>
  <si>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</si>
  <si>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</si>
  <si>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</si>
  <si>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</si>
  <si>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</si>
  <si>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</si>
  <si>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</si>
  <si>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</si>
  <si>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</si>
  <si>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</si>
  <si>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</si>
  <si>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</si>
  <si>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</si>
  <si>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</si>
  <si>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</si>
  <si>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</si>
  <si>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</si>
  <si>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</si>
  <si>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</si>
  <si>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</si>
  <si>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</si>
  <si>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</si>
  <si>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</si>
  <si>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</si>
  <si>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</si>
  <si>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</si>
  <si>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</si>
  <si>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</si>
  <si>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</si>
  <si>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</si>
  <si>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</si>
  <si>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</si>
  <si>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</si>
  <si>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</si>
  <si>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</si>
  <si>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</si>
  <si>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</si>
  <si>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</si>
  <si>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</si>
  <si>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</si>
  <si>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</si>
  <si>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</si>
  <si>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</si>
  <si>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</si>
  <si>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</si>
  <si>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</si>
  <si>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</si>
  <si>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</si>
  <si>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</si>
  <si>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</si>
  <si>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</si>
  <si>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</si>
  <si>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</si>
  <si>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</si>
  <si>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</si>
  <si>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</si>
  <si>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</si>
  <si>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</si>
  <si>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</si>
  <si>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</si>
  <si>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</si>
  <si>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</si>
  <si>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</si>
  <si>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</si>
  <si>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</si>
  <si>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</si>
  <si>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</si>
  <si>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</si>
  <si>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</si>
  <si>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</si>
  <si>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</si>
  <si>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</si>
  <si>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</si>
  <si>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</si>
  <si>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</si>
  <si>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</si>
  <si>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</si>
  <si>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</si>
  <si>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</si>
  <si>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</si>
  <si>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</si>
  <si>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</si>
  <si>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</si>
  <si>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</si>
  <si>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</si>
  <si>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</si>
  <si>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</si>
  <si>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</si>
  <si>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</si>
  <si>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</si>
  <si>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</si>
  <si>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</si>
  <si>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</si>
  <si>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</si>
  <si>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</si>
  <si>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</si>
  <si>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</si>
  <si>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</si>
  <si>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</si>
  <si>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</si>
  <si>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</si>
  <si>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</si>
  <si>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</si>
  <si>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</si>
  <si>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</si>
  <si>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</si>
  <si>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</si>
  <si>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</si>
  <si>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</si>
  <si>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</si>
  <si>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</si>
  <si>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</si>
  <si>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</si>
  <si>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</si>
  <si>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</si>
  <si>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</si>
  <si>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</si>
  <si>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</si>
  <si>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</si>
  <si>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</si>
  <si>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</si>
  <si>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</si>
  <si>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</si>
  <si>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</si>
  <si>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</si>
  <si>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</si>
  <si>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</si>
  <si>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</si>
  <si>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</si>
  <si>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</si>
  <si>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</si>
  <si>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</si>
  <si>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</si>
  <si>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</si>
  <si>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</si>
  <si>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</si>
  <si>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</si>
  <si>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</si>
  <si>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</si>
  <si>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</si>
  <si>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</si>
  <si>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</si>
  <si>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</si>
  <si>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</si>
  <si>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</si>
  <si>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</si>
  <si>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</si>
  <si>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</si>
  <si>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</si>
  <si>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</si>
  <si>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</si>
  <si>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</si>
  <si>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</si>
  <si>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</si>
  <si>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</si>
  <si>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</si>
  <si>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</si>
  <si>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</si>
  <si>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</si>
  <si>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</si>
  <si>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</si>
  <si>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</si>
  <si>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</si>
  <si>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</si>
  <si>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</si>
  <si>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</si>
  <si>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</si>
  <si>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</si>
  <si>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</si>
  <si>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</si>
  <si>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</si>
  <si>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</si>
  <si>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</si>
  <si>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</si>
  <si>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</si>
  <si>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</si>
  <si>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</si>
  <si>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</si>
  <si>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</si>
  <si>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</si>
  <si>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</si>
  <si>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</si>
  <si>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</si>
  <si>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</si>
  <si>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</si>
  <si>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</si>
  <si>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</si>
  <si>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</si>
  <si>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</si>
  <si>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</si>
  <si>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</si>
  <si>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</si>
  <si>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</si>
  <si>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</si>
  <si>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</si>
  <si>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</si>
  <si>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</si>
  <si>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</si>
  <si>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</si>
  <si>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</si>
  <si>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</si>
  <si>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</si>
  <si>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</si>
  <si>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</si>
  <si>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</si>
  <si>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</si>
  <si>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</si>
  <si>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</si>
  <si>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</si>
  <si>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</si>
  <si>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</si>
  <si>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</si>
  <si>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</si>
  <si>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</si>
  <si>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</si>
  <si>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</si>
  <si>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</si>
  <si>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</si>
  <si>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</si>
  <si>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</si>
  <si>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</si>
  <si>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</si>
  <si>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</si>
  <si>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</si>
  <si>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</si>
  <si>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</si>
  <si>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</si>
  <si>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</si>
  <si>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</si>
  <si>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</si>
  <si>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</si>
  <si>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</si>
  <si>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</si>
  <si>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</si>
  <si>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</si>
  <si>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</si>
  <si>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</si>
  <si>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</si>
  <si>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</si>
  <si>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</si>
  <si>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</si>
  <si>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</si>
  <si>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</si>
  <si>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</si>
  <si>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</si>
  <si>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</si>
  <si>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</si>
  <si>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</si>
  <si>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</si>
  <si>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</si>
  <si>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</si>
  <si>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</si>
  <si>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</si>
  <si>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</si>
  <si>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</si>
  <si>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</si>
  <si>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</si>
  <si>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</si>
  <si>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</si>
  <si>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</si>
  <si>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</si>
  <si>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</si>
  <si>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</si>
  <si>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</si>
  <si>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</si>
  <si>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</si>
  <si>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</si>
  <si>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</si>
  <si>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</si>
  <si>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</si>
  <si>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</si>
  <si>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</si>
  <si>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</si>
  <si>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</si>
  <si>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</si>
  <si>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</si>
  <si>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</si>
  <si>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</si>
  <si>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</si>
  <si>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</si>
  <si>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</si>
  <si>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</si>
  <si>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</si>
  <si>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</si>
  <si>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</si>
  <si>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</si>
  <si>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</si>
  <si>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</si>
  <si>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</si>
  <si>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</si>
  <si>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</si>
  <si>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</si>
  <si>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</si>
  <si>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</si>
  <si>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</si>
  <si>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</si>
  <si>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</si>
  <si>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</si>
  <si>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</si>
  <si>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</si>
  <si>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</si>
  <si>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</si>
  <si>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</si>
  <si>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</si>
  <si>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</si>
  <si>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</si>
  <si>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</si>
  <si>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</si>
  <si>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</si>
  <si>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</si>
  <si>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</si>
  <si>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</si>
  <si>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</si>
  <si>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</si>
  <si>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</si>
  <si>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</si>
  <si>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</si>
  <si>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</si>
  <si>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</si>
  <si>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</si>
  <si>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</si>
  <si>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</si>
  <si>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</si>
  <si>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</si>
  <si>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</si>
  <si>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</si>
  <si>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</si>
  <si>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</si>
  <si>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</si>
  <si>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</si>
  <si>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</si>
  <si>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</si>
  <si>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</si>
  <si>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</si>
  <si>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</si>
  <si>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</si>
  <si>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</si>
  <si>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</si>
  <si>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</si>
  <si>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</si>
  <si>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</si>
  <si>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</si>
  <si>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</si>
  <si>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</si>
  <si>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</si>
  <si>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</si>
  <si>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</si>
  <si>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</si>
  <si>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</si>
  <si>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</si>
  <si>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</si>
  <si>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</si>
  <si>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</si>
  <si>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</si>
  <si>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</si>
  <si>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</si>
  <si>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</si>
  <si>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</si>
  <si>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</si>
  <si>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</si>
  <si>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</si>
  <si>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</si>
  <si>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</si>
  <si>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</si>
  <si>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</si>
  <si>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</si>
  <si>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</si>
  <si>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</si>
  <si>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</si>
  <si>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</si>
  <si>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</si>
  <si>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</si>
  <si>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</si>
  <si>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</si>
  <si>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</si>
  <si>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</si>
  <si>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</si>
  <si>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</si>
  <si>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</si>
  <si>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</si>
  <si>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</si>
  <si>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</si>
  <si>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</si>
  <si>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</si>
  <si>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</si>
  <si>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</si>
  <si>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</si>
  <si>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</si>
  <si>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</si>
  <si>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</si>
  <si>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</si>
  <si>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</si>
  <si>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</si>
  <si>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</si>
  <si>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</si>
  <si>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</si>
  <si>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</si>
  <si>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</si>
  <si>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</si>
  <si>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</si>
  <si>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</si>
  <si>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</si>
  <si>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</si>
  <si>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</si>
  <si>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</si>
  <si>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</si>
  <si>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</si>
  <si>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</si>
  <si>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</si>
  <si>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</si>
  <si>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</si>
  <si>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</si>
  <si>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</si>
  <si>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</si>
  <si>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</si>
  <si>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</si>
  <si>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</si>
  <si>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</si>
  <si>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</si>
  <si>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</si>
  <si>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</si>
  <si>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</si>
  <si>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</si>
  <si>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</si>
  <si>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</si>
  <si>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</si>
  <si>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</si>
  <si>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</si>
  <si>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</si>
  <si>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</si>
  <si>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</si>
  <si>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</si>
  <si>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</si>
  <si>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</si>
  <si>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</si>
  <si>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</si>
  <si>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</si>
  <si>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</si>
  <si>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</si>
  <si>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</si>
  <si>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</si>
  <si>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</si>
  <si>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</si>
  <si>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</si>
  <si>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</si>
  <si>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</si>
  <si>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</si>
  <si>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</si>
  <si>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</si>
  <si>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</si>
  <si>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</si>
  <si>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</si>
  <si>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</si>
  <si>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</si>
  <si>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</si>
  <si>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</si>
  <si>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</si>
  <si>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</si>
  <si>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</si>
  <si>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</si>
  <si>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</si>
  <si>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</si>
  <si>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</si>
  <si>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</si>
  <si>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</si>
  <si>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</si>
  <si>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</si>
  <si>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</si>
  <si>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</si>
  <si>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</si>
  <si>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</si>
  <si>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</si>
  <si>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</si>
  <si>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</si>
  <si>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</si>
  <si>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</si>
  <si>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</si>
  <si>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</si>
  <si>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</si>
  <si>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</si>
  <si>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</si>
  <si>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</si>
  <si>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</si>
  <si>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</si>
  <si>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</si>
  <si>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</si>
  <si>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</si>
  <si>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</si>
  <si>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</si>
  <si>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</si>
  <si>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</si>
  <si>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</si>
  <si>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</si>
  <si>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</si>
  <si>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</si>
  <si>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</si>
  <si>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</si>
  <si>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</si>
  <si>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</si>
  <si>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</si>
  <si>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</si>
  <si>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</si>
  <si>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</si>
  <si>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</si>
  <si>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</si>
  <si>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</si>
  <si>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</si>
  <si>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</si>
  <si>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</si>
  <si>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</si>
  <si>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</si>
  <si>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</si>
  <si>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</si>
  <si>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</si>
  <si>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</si>
  <si>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</si>
  <si>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</si>
  <si>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</si>
  <si>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</si>
  <si>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</si>
  <si>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</si>
  <si>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</si>
  <si>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</si>
  <si>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</si>
  <si>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</si>
  <si>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</si>
  <si>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</si>
  <si>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</si>
  <si>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</si>
  <si>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</si>
  <si>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</si>
  <si>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</si>
  <si>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</si>
  <si>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</si>
  <si>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</si>
  <si>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</si>
  <si>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</si>
  <si>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</si>
  <si>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</si>
  <si>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</si>
  <si>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</si>
  <si>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</si>
  <si>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</si>
  <si>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</si>
  <si>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</si>
  <si>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</si>
  <si>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</si>
  <si>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</si>
  <si>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</si>
  <si>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</si>
  <si>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</si>
  <si>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</si>
  <si>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</si>
  <si>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</si>
  <si>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</si>
  <si>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</si>
  <si>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</si>
  <si>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</si>
  <si>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</si>
  <si>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</si>
  <si>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</si>
  <si>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</si>
  <si>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</si>
  <si>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</si>
  <si>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</si>
  <si>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</si>
  <si>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</si>
  <si>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</si>
  <si>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</si>
  <si>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</si>
  <si>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</si>
  <si>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</si>
  <si>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</si>
  <si>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</si>
  <si>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</si>
  <si>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</si>
  <si>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</si>
  <si>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</si>
  <si>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</si>
  <si>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</si>
  <si>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</si>
  <si>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</si>
  <si>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</si>
  <si>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</si>
  <si>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</si>
  <si>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</si>
  <si>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</si>
  <si>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</si>
  <si>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</si>
  <si>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</si>
  <si>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</si>
  <si>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</si>
  <si>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</si>
  <si>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</si>
  <si>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</si>
  <si>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</si>
  <si>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</si>
  <si>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</si>
  <si>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</si>
  <si>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</si>
  <si>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</si>
  <si>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</si>
  <si>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</si>
  <si>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</si>
  <si>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</si>
  <si>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</si>
  <si>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</si>
  <si>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</si>
  <si>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</si>
  <si>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</si>
  <si>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</si>
  <si>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</si>
  <si>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</si>
  <si>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</si>
  <si>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</si>
  <si>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</si>
  <si>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</si>
  <si>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</si>
  <si>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</si>
  <si>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</si>
  <si>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</si>
  <si>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</si>
  <si>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</si>
  <si>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</si>
  <si>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</si>
  <si>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</si>
  <si>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</si>
  <si>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</si>
  <si>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</si>
  <si>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</si>
  <si>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</si>
  <si>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</si>
  <si>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</si>
  <si>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</si>
  <si>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</si>
  <si>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</si>
  <si>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</si>
  <si>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</si>
  <si>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</si>
  <si>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</si>
  <si>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</si>
  <si>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</si>
  <si>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</si>
  <si>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</si>
  <si>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</si>
  <si>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</si>
  <si>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</si>
  <si>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</si>
  <si>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</si>
  <si>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</si>
  <si>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</si>
  <si>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</si>
  <si>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</si>
  <si>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</si>
  <si>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</si>
  <si>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</si>
  <si>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</si>
  <si>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</si>
  <si>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</si>
  <si>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</si>
  <si>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</si>
  <si>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</si>
  <si>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</si>
  <si>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</si>
  <si>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</si>
  <si>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</si>
  <si>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</si>
  <si>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</si>
  <si>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</si>
  <si>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</si>
  <si>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</si>
  <si>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</si>
  <si>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</si>
  <si>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</si>
  <si>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</si>
  <si>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</si>
  <si>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</si>
  <si>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</si>
  <si>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</si>
  <si>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</si>
  <si>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</si>
  <si>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</si>
  <si>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</si>
  <si>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</si>
  <si>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</si>
  <si>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</si>
  <si>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</si>
  <si>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</si>
  <si>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</si>
  <si>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</si>
  <si>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</si>
  <si>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</si>
  <si>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</si>
  <si>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</si>
  <si>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</si>
  <si>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</si>
  <si>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</si>
  <si>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</si>
  <si>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</si>
  <si>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</si>
  <si>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</si>
  <si>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</si>
  <si>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</si>
  <si>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</si>
  <si>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</si>
  <si>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</si>
  <si>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</si>
  <si>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</si>
  <si>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</si>
  <si>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</si>
  <si>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</si>
  <si>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</si>
  <si>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</si>
  <si>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</si>
  <si>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</si>
  <si>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</si>
  <si>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</si>
  <si>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</si>
  <si>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</si>
  <si>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</si>
  <si>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</si>
  <si>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</si>
  <si>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</si>
  <si>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</si>
  <si>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</si>
  <si>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</si>
  <si>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</si>
  <si>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</si>
  <si>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</si>
  <si>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</si>
  <si>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</si>
  <si>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</si>
  <si>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</si>
  <si>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</si>
  <si>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</si>
  <si>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</si>
  <si>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</si>
  <si>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</si>
  <si>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</si>
  <si>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</si>
  <si>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</si>
  <si>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</si>
  <si>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</si>
  <si>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</si>
  <si>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</si>
  <si>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</si>
  <si>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</si>
  <si>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</si>
  <si>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</si>
  <si>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</si>
  <si>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</si>
  <si>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</si>
  <si>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</si>
  <si>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</si>
  <si>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</si>
  <si>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</si>
  <si>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</si>
  <si>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</si>
  <si>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</si>
  <si>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</si>
  <si>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</si>
  <si>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</si>
  <si>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</si>
  <si>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</si>
  <si>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</si>
  <si>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</si>
  <si>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</si>
  <si>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</si>
  <si>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</si>
  <si>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</si>
  <si>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</si>
  <si>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</si>
  <si>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</si>
  <si>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</si>
  <si>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</si>
  <si>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</si>
  <si>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</si>
  <si>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</si>
  <si>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</si>
  <si>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</si>
  <si>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</si>
  <si>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</si>
  <si>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</si>
  <si>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</si>
  <si>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</si>
  <si>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</si>
  <si>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</si>
  <si>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</si>
  <si>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</si>
  <si>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</si>
  <si>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</si>
  <si>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</si>
  <si>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</si>
  <si>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</si>
  <si>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</si>
  <si>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</si>
  <si>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</si>
  <si>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</si>
  <si>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</si>
  <si>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</si>
  <si>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</si>
  <si>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</si>
  <si>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</si>
  <si>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</si>
  <si>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</si>
  <si>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</si>
  <si>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</si>
  <si>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</si>
  <si>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</si>
  <si>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</si>
  <si>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</si>
  <si>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</si>
  <si>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</si>
  <si>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</si>
  <si>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</si>
  <si>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</si>
  <si>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</si>
  <si>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</si>
  <si>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</si>
  <si>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</si>
  <si>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</si>
  <si>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</si>
  <si>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</si>
  <si>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</si>
  <si>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</si>
  <si>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</si>
  <si>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</si>
  <si>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</si>
  <si>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</si>
  <si>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</si>
  <si>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</si>
  <si>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</si>
  <si>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</si>
  <si>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</si>
  <si>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</si>
  <si>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</si>
  <si>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</si>
  <si>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</si>
  <si>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</si>
  <si>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</si>
  <si>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</si>
  <si>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</si>
  <si>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</si>
  <si>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</si>
  <si>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</si>
  <si>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</si>
  <si>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</si>
  <si>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</si>
  <si>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</si>
  <si>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</si>
  <si>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</si>
  <si>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</si>
  <si>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</si>
  <si>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</si>
  <si>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</si>
  <si>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</si>
  <si>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</si>
  <si>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</si>
  <si>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</si>
  <si>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</si>
  <si>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</si>
  <si>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</si>
  <si>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</si>
  <si>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</si>
  <si>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</si>
  <si>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</si>
  <si>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</si>
  <si>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</si>
  <si>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</si>
  <si>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</si>
  <si>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</si>
  <si>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</si>
  <si>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</si>
  <si>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</si>
  <si>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</si>
  <si>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</si>
  <si>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</si>
  <si>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</si>
  <si>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</si>
  <si>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</si>
  <si>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</si>
  <si>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</si>
  <si>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</si>
  <si>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</si>
  <si>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</si>
  <si>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</si>
  <si>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</si>
  <si>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</si>
  <si>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</si>
  <si>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</si>
  <si>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</si>
  <si>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</si>
  <si>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</si>
  <si>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</si>
  <si>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</si>
  <si>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</si>
  <si>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</si>
  <si>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</si>
  <si>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</si>
  <si>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</si>
  <si>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</si>
  <si>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</si>
  <si>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</si>
  <si>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</si>
  <si>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</si>
  <si>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</si>
  <si>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</si>
  <si>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</si>
  <si>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</si>
  <si>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</si>
  <si>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</si>
  <si>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</si>
  <si>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</si>
  <si>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</si>
  <si>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</si>
  <si>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</si>
  <si>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</si>
  <si>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</si>
  <si>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</si>
  <si>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</si>
  <si>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</si>
  <si>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</si>
  <si>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</si>
  <si>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</si>
  <si>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</si>
  <si>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</si>
  <si>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</si>
  <si>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</si>
  <si>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</si>
  <si>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</si>
  <si>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</si>
  <si>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</si>
  <si>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</si>
  <si>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</si>
  <si>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</si>
  <si>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</si>
  <si>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</si>
  <si>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</si>
  <si>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</si>
  <si>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</si>
  <si>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</si>
  <si>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</si>
  <si>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</si>
  <si>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</si>
  <si>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</si>
  <si>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</si>
  <si>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</si>
  <si>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</si>
  <si>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</si>
  <si>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</si>
  <si>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</si>
  <si>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</si>
  <si>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</si>
  <si>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</si>
  <si>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</si>
  <si>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</si>
  <si>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</si>
  <si>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</si>
  <si>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</si>
  <si>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</si>
  <si>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</si>
  <si>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</si>
  <si>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</si>
  <si>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</si>
  <si>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</si>
  <si>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</si>
  <si>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</si>
  <si>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</si>
  <si>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</si>
  <si>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</si>
  <si>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</si>
  <si>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</si>
  <si>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</si>
  <si>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</si>
  <si>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</si>
  <si>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</si>
  <si>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</si>
  <si>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</si>
  <si>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</si>
  <si>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</si>
  <si>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</si>
  <si>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</si>
  <si>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</si>
  <si>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</si>
  <si>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</si>
  <si>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</si>
  <si>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</si>
  <si>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</si>
  <si>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</si>
  <si>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</si>
  <si>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</si>
  <si>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</si>
  <si>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</si>
  <si>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</si>
  <si>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</si>
  <si>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</si>
  <si>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</si>
  <si>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</si>
  <si>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</si>
  <si>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</si>
  <si>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</si>
  <si>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</si>
  <si>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</si>
  <si>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</si>
  <si>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</si>
  <si>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</si>
  <si>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</si>
  <si>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</si>
  <si>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</si>
  <si>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</si>
  <si>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</si>
  <si>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</si>
  <si>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</si>
  <si>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</si>
  <si>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</si>
  <si>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</si>
  <si>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</si>
  <si>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</si>
  <si>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</si>
  <si>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</si>
  <si>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</si>
  <si>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</si>
  <si>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</si>
  <si>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</si>
  <si>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</si>
  <si>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</si>
  <si>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</si>
  <si>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</si>
  <si>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</si>
  <si>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</si>
  <si>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</si>
  <si>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</si>
  <si>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</si>
  <si>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</si>
  <si>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</si>
  <si>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</si>
  <si>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</si>
  <si>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</si>
  <si>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</si>
  <si>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</si>
  <si>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</si>
  <si>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</si>
  <si>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</si>
  <si>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</si>
  <si>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</si>
  <si>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</si>
  <si>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</si>
  <si>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</si>
  <si>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</si>
  <si>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</si>
  <si>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</si>
  <si>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</si>
  <si>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</si>
  <si>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</si>
  <si>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</si>
  <si>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</si>
  <si>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</si>
  <si>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</si>
  <si>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</si>
  <si>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</si>
  <si>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</si>
  <si>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</si>
  <si>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</si>
  <si>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</si>
  <si>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</si>
  <si>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</si>
  <si>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</si>
  <si>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</si>
  <si>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</si>
  <si>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</si>
  <si>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</si>
  <si>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</si>
  <si>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</si>
  <si>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</si>
  <si>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</si>
  <si>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</si>
  <si>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</si>
  <si>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</si>
  <si>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</si>
  <si>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</si>
  <si>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</si>
  <si>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</si>
  <si>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</si>
  <si>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</si>
  <si>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</si>
  <si>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</si>
  <si>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</si>
  <si>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</si>
  <si>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</si>
  <si>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</si>
  <si>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</si>
  <si>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</si>
  <si>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</si>
  <si>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</si>
  <si>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</si>
  <si>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</si>
  <si>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</si>
  <si>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</si>
  <si>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</si>
  <si>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</si>
  <si>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</si>
  <si>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</si>
  <si>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</si>
  <si>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</si>
  <si>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</si>
  <si>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</si>
  <si>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</si>
  <si>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</si>
  <si>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</si>
  <si>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</si>
  <si>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</si>
  <si>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</si>
  <si>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</si>
  <si>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</si>
  <si>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</si>
  <si>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</si>
  <si>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</si>
  <si>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</si>
  <si>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</si>
  <si>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</si>
  <si>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</si>
  <si>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</si>
  <si>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</si>
  <si>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</si>
  <si>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</si>
  <si>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</si>
  <si>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</si>
  <si>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</si>
  <si>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</si>
  <si>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</si>
  <si>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</si>
  <si>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</si>
  <si>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</si>
  <si>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</si>
  <si>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</si>
  <si>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</si>
  <si>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</si>
  <si>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</si>
  <si>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</si>
  <si>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</si>
  <si>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</si>
  <si>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</si>
  <si>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</si>
  <si>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</si>
  <si>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</si>
  <si>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</si>
  <si>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</si>
  <si>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</si>
  <si>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</si>
  <si>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</si>
  <si>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</si>
  <si>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</si>
  <si>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</si>
  <si>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</si>
  <si>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</si>
  <si>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</si>
  <si>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</si>
  <si>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</si>
  <si>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</si>
  <si>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</si>
  <si>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</si>
  <si>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</si>
  <si>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</si>
  <si>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</si>
  <si>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</si>
  <si>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</si>
  <si>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</si>
  <si>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</si>
  <si>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</si>
  <si>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</si>
  <si>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</si>
  <si>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</si>
  <si>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</si>
  <si>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</si>
  <si>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</si>
  <si>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</si>
  <si>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</si>
  <si>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</si>
  <si>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</si>
  <si>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</si>
  <si>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</si>
  <si>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</si>
  <si>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</si>
  <si>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</si>
  <si>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</si>
  <si>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</si>
  <si>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</si>
  <si>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</si>
  <si>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</si>
  <si>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</si>
  <si>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</si>
  <si>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</si>
  <si>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</si>
  <si>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</si>
  <si>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</si>
  <si>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</si>
  <si>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</si>
  <si>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</si>
  <si>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</si>
  <si>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</si>
  <si>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</si>
  <si>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</si>
  <si>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</si>
  <si>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</si>
  <si>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</si>
  <si>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</si>
  <si>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</si>
  <si>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</si>
  <si>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</si>
  <si>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</si>
  <si>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</si>
  <si>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</si>
  <si>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</si>
  <si>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</si>
  <si>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</si>
  <si>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</si>
  <si>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</si>
  <si>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</si>
  <si>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</si>
  <si>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</si>
  <si>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</si>
  <si>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</si>
  <si>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</si>
  <si>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</si>
  <si>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</si>
  <si>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</si>
  <si>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</si>
  <si>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</si>
  <si>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</si>
  <si>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</si>
  <si>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</si>
  <si>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</si>
  <si>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</si>
  <si>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</si>
  <si>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</si>
  <si>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</si>
  <si>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</si>
  <si>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</si>
  <si>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</si>
  <si>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</si>
  <si>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</si>
  <si>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</si>
  <si>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</si>
  <si>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</si>
  <si>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</si>
  <si>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</si>
  <si>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</si>
  <si>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</si>
  <si>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</si>
  <si>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</si>
  <si>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</si>
  <si>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</si>
  <si>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</si>
  <si>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</si>
  <si>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</si>
  <si>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</si>
  <si>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</si>
  <si>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</si>
  <si>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</si>
  <si>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</si>
  <si>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</si>
  <si>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</si>
  <si>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</si>
  <si>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</si>
  <si>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</si>
  <si>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</si>
  <si>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</si>
  <si>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</si>
  <si>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</si>
  <si>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</si>
  <si>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</si>
  <si>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</si>
  <si>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</si>
  <si>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</si>
  <si>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</si>
  <si>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</si>
  <si>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</si>
  <si>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</si>
  <si>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</si>
  <si>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</si>
  <si>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</si>
  <si>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</si>
  <si>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</si>
  <si>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</si>
  <si>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</si>
  <si>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</si>
  <si>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</si>
  <si>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</si>
  <si>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</si>
  <si>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</si>
  <si>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</si>
  <si>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</si>
  <si>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</si>
  <si>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</si>
  <si>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</si>
  <si>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</si>
  <si>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</si>
  <si>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</si>
  <si>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</si>
  <si>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</si>
  <si>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</si>
  <si>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</si>
  <si>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</si>
  <si>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</si>
  <si>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</si>
  <si>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</si>
  <si>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</si>
  <si>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</si>
  <si>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</si>
  <si>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</si>
  <si>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</si>
  <si>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</si>
  <si>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</si>
  <si>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</si>
  <si>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</si>
  <si>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</si>
  <si>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</si>
  <si>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</si>
  <si>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</si>
  <si>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</si>
  <si>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</si>
  <si>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</si>
  <si>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</si>
  <si>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</si>
  <si>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</si>
  <si>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</si>
  <si>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</si>
  <si>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</si>
  <si>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</si>
  <si>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</si>
  <si>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</si>
  <si>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</si>
  <si>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</si>
  <si>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</si>
  <si>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</si>
  <si>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</si>
  <si>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</si>
  <si>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</si>
  <si>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</si>
  <si>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</si>
  <si>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</si>
  <si>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</si>
  <si>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</si>
  <si>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</si>
  <si>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</si>
  <si>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</si>
  <si>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</si>
  <si>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</si>
  <si>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</si>
  <si>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</si>
  <si>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</si>
  <si>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</si>
  <si>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</si>
  <si>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</si>
  <si>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</si>
  <si>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</si>
  <si>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</si>
  <si>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</si>
  <si>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</si>
  <si>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</si>
  <si>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</si>
  <si>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</si>
  <si>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</si>
  <si>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</si>
  <si>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</si>
  <si>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</si>
  <si>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</si>
  <si>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</si>
  <si>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</si>
  <si>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</si>
  <si>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</si>
  <si>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</si>
  <si>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</si>
  <si>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</si>
  <si>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</si>
  <si>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</si>
  <si>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</si>
  <si>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</si>
  <si>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</si>
  <si>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</si>
  <si>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</si>
  <si>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</si>
  <si>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</si>
  <si>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</si>
  <si>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</si>
  <si>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</si>
  <si>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</si>
  <si>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</si>
  <si>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</si>
  <si>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</si>
  <si>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</si>
  <si>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</si>
  <si>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</si>
  <si>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</si>
  <si>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</si>
  <si>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</si>
  <si>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</si>
  <si>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</si>
  <si>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</si>
  <si>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</si>
  <si>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</si>
  <si>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</si>
  <si>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</si>
  <si>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</si>
  <si>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</si>
  <si>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</si>
  <si>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</si>
  <si>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</si>
  <si>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</si>
  <si>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</si>
  <si>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</si>
  <si>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</si>
  <si>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</si>
  <si>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</si>
  <si>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</si>
  <si>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</si>
  <si>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</si>
  <si>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</si>
  <si>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</si>
  <si>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</si>
  <si>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</si>
  <si>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</si>
  <si>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</si>
  <si>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</si>
  <si>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</si>
  <si>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</si>
  <si>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</si>
  <si>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</si>
  <si>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</si>
  <si>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</si>
  <si>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</si>
  <si>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</si>
  <si>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</si>
  <si>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</si>
  <si>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</si>
  <si>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</si>
  <si>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</si>
  <si>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</si>
  <si>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</si>
  <si>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</si>
  <si>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</si>
  <si>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</si>
  <si>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</si>
  <si>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</si>
  <si>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</si>
  <si>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</si>
  <si>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</si>
  <si>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</si>
  <si>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</si>
  <si>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</si>
  <si>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</si>
  <si>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</si>
  <si>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</si>
  <si>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</si>
  <si>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</si>
  <si>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</si>
  <si>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</si>
  <si>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</si>
  <si>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</si>
  <si>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</si>
  <si>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</si>
  <si>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</si>
  <si>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</si>
  <si>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</si>
  <si>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</si>
  <si>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</si>
  <si>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</si>
  <si>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</si>
  <si>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</si>
  <si>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</si>
  <si>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</si>
  <si>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</si>
  <si>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</si>
  <si>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</si>
  <si>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</si>
  <si>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</si>
  <si>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</si>
  <si>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</si>
  <si>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</si>
  <si>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</si>
  <si>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</si>
  <si>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</si>
  <si>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</si>
  <si>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</si>
  <si>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</si>
  <si>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</si>
  <si>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</si>
  <si>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</si>
  <si>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</si>
  <si>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</si>
  <si>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</si>
  <si>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</si>
  <si>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</si>
  <si>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</si>
  <si>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</si>
  <si>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</si>
  <si>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</si>
  <si>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</si>
  <si>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</si>
  <si>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</si>
  <si>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</si>
  <si>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</si>
  <si>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</si>
  <si>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</si>
  <si>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</si>
  <si>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</si>
  <si>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</si>
  <si>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</si>
  <si>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</si>
  <si>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</si>
  <si>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</si>
  <si>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</si>
  <si>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</si>
  <si>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</si>
  <si>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</si>
  <si>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</si>
  <si>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</si>
  <si>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</si>
  <si>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</si>
  <si>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</si>
  <si>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</si>
  <si>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</si>
  <si>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</si>
  <si>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</si>
  <si>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</si>
  <si>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</si>
  <si>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</si>
  <si>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</si>
  <si>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</si>
  <si>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</si>
  <si>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</si>
  <si>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</si>
  <si>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</si>
  <si>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</si>
  <si>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</si>
  <si>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</si>
  <si>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</si>
  <si>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</si>
  <si>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</si>
  <si>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</si>
  <si>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</si>
  <si>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</si>
  <si>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</si>
  <si>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</si>
  <si>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</si>
  <si>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</si>
  <si>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</si>
  <si>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</si>
  <si>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</si>
  <si>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</si>
  <si>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</si>
  <si>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</si>
  <si>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</si>
  <si>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</si>
  <si>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</si>
  <si>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</si>
  <si>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</si>
  <si>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</si>
  <si>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</si>
  <si>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</si>
  <si>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</si>
  <si>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</si>
  <si>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</si>
  <si>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</si>
  <si>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</si>
  <si>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</si>
  <si>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</si>
  <si>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</si>
  <si>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</si>
  <si>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</si>
  <si>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</si>
  <si>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</si>
  <si>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</si>
  <si>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</si>
  <si>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</si>
  <si>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</si>
  <si>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</si>
  <si>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</si>
  <si>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</si>
  <si>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</si>
  <si>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</si>
  <si>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</si>
  <si>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</si>
  <si>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</si>
  <si>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</si>
  <si>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</si>
  <si>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</si>
  <si>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</si>
  <si>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</si>
  <si>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</si>
  <si>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</si>
  <si>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</si>
  <si>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</si>
  <si>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</si>
  <si>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</si>
  <si>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</si>
  <si>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</si>
  <si>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</si>
  <si>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</si>
  <si>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</si>
  <si>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</si>
  <si>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</si>
  <si>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</si>
  <si>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</si>
  <si>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</si>
  <si>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</si>
  <si>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</si>
  <si>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</si>
  <si>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</si>
  <si>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</si>
  <si>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</si>
  <si>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</si>
  <si>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</si>
  <si>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</si>
  <si>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</si>
  <si>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</si>
  <si>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</si>
  <si>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</si>
  <si>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</si>
  <si>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</si>
  <si>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</si>
  <si>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</si>
  <si>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</si>
  <si>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</si>
  <si>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</si>
  <si>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</si>
  <si>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</si>
  <si>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</si>
  <si>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</si>
  <si>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</si>
  <si>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</si>
  <si>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</si>
  <si>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</si>
  <si>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</si>
  <si>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</si>
  <si>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</si>
  <si>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</si>
  <si>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</si>
  <si>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</si>
  <si>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</si>
  <si>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</si>
  <si>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</si>
  <si>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</si>
  <si>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</si>
  <si>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</si>
  <si>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</si>
  <si>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</si>
  <si>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</si>
  <si>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</si>
  <si>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</si>
  <si>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</si>
  <si>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</si>
  <si>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</si>
  <si>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</si>
  <si>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</si>
  <si>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</si>
  <si>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</si>
  <si>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</si>
  <si>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</si>
  <si>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</si>
  <si>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</si>
  <si>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</si>
  <si>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</si>
  <si>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</si>
  <si>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</si>
  <si>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</si>
  <si>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</si>
  <si>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</si>
  <si>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</si>
  <si>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</si>
  <si>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</si>
  <si>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</si>
  <si>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</si>
  <si>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</si>
  <si>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</si>
  <si>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</si>
  <si>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</si>
  <si>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</si>
  <si>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</si>
  <si>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</si>
  <si>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</si>
  <si>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</si>
  <si>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</si>
  <si>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</si>
  <si>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</si>
  <si>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</si>
  <si>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</si>
  <si>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</si>
  <si>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</si>
  <si>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</si>
  <si>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</si>
  <si>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</si>
  <si>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</si>
  <si>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</si>
  <si>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</si>
  <si>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</si>
  <si>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</si>
  <si>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</si>
  <si>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</si>
  <si>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</si>
  <si>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</si>
  <si>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</si>
  <si>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</si>
  <si>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</si>
  <si>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</si>
  <si>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</si>
  <si>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</si>
  <si>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</si>
  <si>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</si>
  <si>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</si>
  <si>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</si>
  <si>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</si>
  <si>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</si>
  <si>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</si>
  <si>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</si>
  <si>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</si>
  <si>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</si>
  <si>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</si>
  <si>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</si>
  <si>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</si>
  <si>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</si>
  <si>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</si>
  <si>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</si>
  <si>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</si>
  <si>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</si>
  <si>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</si>
  <si>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</si>
  <si>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</si>
  <si>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</si>
  <si>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</si>
  <si>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</si>
  <si>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</si>
  <si>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</si>
  <si>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</si>
  <si>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</si>
  <si>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</si>
  <si>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</si>
  <si>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</si>
  <si>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</si>
  <si>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</si>
  <si>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</si>
  <si>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</si>
  <si>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</si>
  <si>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</si>
  <si>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</si>
  <si>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</si>
  <si>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</si>
  <si>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</si>
  <si>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</si>
  <si>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</si>
  <si>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</si>
  <si>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</si>
  <si>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</si>
  <si>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</si>
  <si>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</si>
  <si>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</si>
  <si>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</si>
  <si>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</si>
  <si>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</si>
  <si>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</si>
  <si>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</si>
  <si>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</si>
  <si>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</si>
  <si>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</si>
  <si>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</si>
  <si>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</si>
  <si>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</si>
  <si>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</si>
  <si>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</si>
  <si>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</si>
  <si>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</si>
  <si>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</si>
  <si>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</si>
  <si>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</si>
  <si>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</si>
  <si>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</si>
  <si>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</si>
  <si>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</si>
  <si>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</si>
  <si>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</si>
  <si>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</si>
  <si>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</si>
  <si>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</si>
  <si>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</si>
  <si>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</si>
  <si>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</si>
  <si>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</si>
  <si>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</si>
  <si>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</si>
  <si>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</si>
  <si>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</si>
  <si>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</si>
  <si>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</si>
  <si>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</si>
  <si>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</si>
  <si>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</si>
  <si>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</si>
  <si>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</si>
  <si>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</si>
  <si>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</si>
  <si>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</si>
  <si>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</si>
  <si>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</si>
  <si>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</si>
  <si>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</si>
  <si>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</si>
  <si>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</si>
  <si>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</si>
  <si>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</si>
  <si>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</si>
  <si>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</si>
  <si>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</si>
  <si>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</si>
  <si>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</si>
  <si>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</si>
  <si>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</si>
  <si>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</si>
  <si>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</si>
  <si>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</si>
  <si>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</si>
  <si>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</si>
  <si>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</si>
  <si>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</si>
  <si>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</si>
  <si>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</si>
  <si>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</si>
  <si>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</si>
  <si>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</si>
  <si>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</si>
  <si>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</si>
  <si>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</si>
  <si>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</si>
  <si>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</si>
  <si>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</si>
  <si>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</si>
  <si>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</si>
  <si>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</si>
  <si>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</si>
  <si>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</si>
  <si>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</si>
  <si>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</si>
  <si>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</si>
  <si>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</si>
  <si>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</si>
  <si>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</si>
  <si>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</si>
  <si>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</si>
  <si>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</si>
  <si>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</si>
  <si>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</si>
  <si>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</si>
  <si>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</si>
  <si>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</si>
  <si>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</si>
  <si>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</si>
  <si>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</si>
  <si>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</si>
  <si>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</si>
  <si>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</si>
  <si>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</si>
  <si>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</si>
  <si>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</si>
  <si>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</si>
  <si>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</si>
  <si>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</si>
  <si>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</si>
  <si>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</si>
  <si>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</si>
  <si>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</si>
  <si>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</si>
  <si>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</si>
  <si>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</si>
  <si>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</si>
  <si>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</si>
  <si>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</si>
  <si>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</si>
  <si>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</si>
  <si>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</si>
  <si>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</si>
  <si>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</si>
  <si>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</si>
  <si>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</si>
  <si>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</si>
  <si>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</si>
  <si>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</si>
  <si>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</si>
  <si>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</si>
  <si>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</si>
  <si>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</si>
  <si>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</si>
  <si>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</si>
  <si>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</si>
  <si>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</si>
  <si>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</si>
  <si>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</si>
  <si>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</si>
  <si>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</si>
  <si>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</si>
  <si>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</si>
  <si>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</si>
  <si>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</si>
  <si>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</si>
  <si>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</si>
  <si>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</si>
  <si>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</si>
  <si>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</si>
  <si>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</si>
  <si>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</si>
  <si>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</si>
  <si>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</si>
  <si>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</si>
  <si>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</si>
  <si>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</si>
  <si>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</si>
  <si>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</si>
  <si>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</si>
  <si>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</si>
  <si>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</si>
  <si>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</si>
  <si>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</si>
  <si>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</si>
  <si>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</si>
  <si>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</si>
  <si>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</si>
  <si>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</si>
  <si>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</si>
  <si>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</si>
  <si>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</si>
  <si>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</si>
  <si>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</si>
  <si>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</si>
  <si>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</si>
  <si>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</si>
  <si>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</si>
  <si>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</si>
  <si>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</si>
  <si>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</si>
  <si>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</si>
  <si>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</si>
  <si>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</si>
  <si>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</si>
  <si>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</si>
  <si>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</si>
  <si>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</si>
  <si>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</si>
  <si>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</si>
  <si>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</si>
  <si>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</si>
  <si>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</si>
  <si>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</si>
  <si>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</si>
  <si>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</si>
  <si>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</si>
  <si>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</si>
  <si>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</si>
  <si>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</si>
  <si>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</si>
  <si>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</si>
  <si>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</si>
  <si>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</si>
  <si>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</si>
  <si>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</si>
  <si>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</si>
  <si>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</si>
  <si>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</si>
  <si>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</si>
  <si>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</si>
  <si>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</si>
  <si>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</si>
  <si>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</si>
  <si>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</si>
  <si>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</si>
  <si>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</si>
  <si>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</si>
  <si>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</si>
  <si>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</si>
  <si>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</si>
  <si>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</si>
  <si>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</si>
  <si>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</si>
  <si>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</si>
  <si>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</si>
  <si>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</si>
  <si>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</si>
  <si>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</si>
  <si>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</si>
  <si>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</si>
  <si>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</si>
  <si>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</si>
  <si>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</si>
  <si>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</si>
  <si>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</si>
  <si>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</si>
  <si>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</si>
  <si>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</si>
  <si>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</si>
  <si>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</si>
  <si>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</si>
  <si>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</si>
  <si>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</si>
  <si>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</si>
  <si>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</si>
  <si>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</si>
  <si>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</si>
  <si>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</si>
  <si>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</si>
  <si>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</si>
  <si>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</si>
  <si>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</si>
  <si>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</si>
  <si>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</si>
  <si>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</si>
  <si>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</si>
  <si>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</si>
  <si>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</si>
  <si>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</si>
  <si>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</si>
  <si>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</si>
  <si>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</si>
  <si>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</si>
  <si>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</si>
  <si>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</si>
  <si>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</si>
  <si>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</si>
  <si>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</si>
  <si>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</si>
  <si>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</si>
  <si>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</si>
  <si>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</si>
  <si>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</si>
  <si>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</si>
  <si>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</si>
  <si>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</si>
  <si>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</si>
  <si>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</si>
  <si>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</si>
  <si>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</si>
  <si>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</si>
  <si>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</si>
  <si>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</si>
  <si>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</si>
  <si>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</si>
  <si>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</si>
  <si>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</si>
  <si>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</si>
  <si>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</si>
  <si>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</si>
  <si>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</si>
  <si>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</si>
  <si>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</si>
  <si>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</si>
  <si>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</si>
  <si>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</si>
  <si>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</si>
  <si>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</si>
  <si>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</si>
  <si>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</si>
  <si>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</si>
  <si>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</si>
  <si>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</si>
  <si>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</si>
  <si>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</si>
  <si>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</si>
  <si>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</si>
  <si>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</si>
  <si>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</si>
  <si>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</si>
  <si>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</si>
  <si>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</si>
  <si>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</si>
  <si>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</si>
  <si>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</si>
  <si>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</si>
  <si>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</si>
  <si>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</si>
  <si>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</si>
  <si>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</si>
  <si>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</si>
  <si>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</si>
  <si>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</si>
  <si>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</si>
  <si>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</si>
  <si>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</si>
  <si>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</si>
  <si>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</si>
  <si>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</si>
  <si>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</si>
  <si>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</si>
  <si>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</si>
  <si>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</si>
  <si>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</si>
  <si>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</si>
  <si>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</si>
  <si>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</si>
  <si>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</si>
  <si>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</si>
  <si>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</si>
  <si>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</si>
  <si>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</si>
  <si>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</si>
  <si>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</si>
  <si>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</si>
  <si>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</si>
  <si>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</si>
  <si>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</si>
  <si>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</si>
  <si>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</si>
  <si>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</si>
  <si>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</si>
  <si>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</si>
  <si>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</si>
  <si>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</si>
  <si>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</si>
  <si>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</si>
  <si>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</si>
  <si>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</si>
  <si>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</si>
  <si>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</si>
  <si>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</si>
  <si>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</si>
  <si>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</si>
  <si>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</si>
  <si>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</si>
  <si>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</si>
  <si>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</si>
  <si>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</si>
  <si>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</si>
  <si>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</si>
  <si>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</si>
  <si>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</si>
  <si>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</si>
  <si>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</si>
  <si>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</si>
  <si>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</si>
  <si>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</si>
  <si>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</si>
  <si>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</si>
  <si>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</si>
  <si>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</si>
  <si>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</si>
  <si>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</si>
  <si>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</si>
  <si>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</si>
  <si>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</si>
  <si>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</si>
  <si>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</si>
  <si>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</si>
  <si>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</si>
  <si>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</si>
  <si>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</si>
  <si>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</si>
  <si>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</si>
  <si>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</si>
  <si>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</si>
  <si>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</si>
  <si>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</si>
  <si>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</si>
  <si>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</si>
  <si>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</si>
  <si>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</si>
  <si>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</si>
  <si>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</si>
  <si>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</si>
  <si>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</si>
  <si>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</si>
  <si>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</si>
  <si>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</si>
  <si>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</si>
  <si>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</si>
  <si>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</si>
  <si>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</si>
  <si>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</si>
  <si>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</si>
  <si>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</si>
  <si>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</si>
  <si>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</si>
  <si>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</si>
  <si>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</si>
  <si>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</si>
  <si>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</si>
  <si>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</si>
  <si>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</si>
  <si>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</si>
  <si>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</si>
  <si>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</si>
  <si>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</si>
  <si>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</si>
  <si>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</si>
  <si>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</si>
  <si>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</si>
  <si>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</si>
  <si>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</si>
  <si>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</si>
  <si>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</si>
  <si>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</si>
  <si>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</si>
  <si>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</si>
  <si>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</si>
  <si>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</si>
  <si>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</si>
  <si>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</si>
  <si>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</si>
  <si>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</si>
  <si>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</si>
  <si>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</si>
  <si>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</si>
  <si>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</si>
  <si>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</si>
  <si>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</si>
  <si>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</si>
  <si>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</si>
  <si>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</si>
  <si>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</si>
  <si>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</si>
  <si>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</si>
  <si>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</si>
  <si>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</si>
  <si>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</si>
  <si>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</si>
  <si>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</si>
  <si>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</si>
  <si>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</si>
  <si>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</si>
  <si>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</si>
  <si>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</si>
  <si>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</si>
  <si>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</si>
  <si>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</si>
  <si>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</si>
  <si>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</si>
  <si>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</si>
  <si>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</si>
  <si>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</si>
  <si>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</si>
  <si>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</si>
  <si>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</si>
  <si>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</si>
  <si>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</si>
  <si>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</si>
  <si>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</si>
  <si>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</si>
  <si>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</si>
  <si>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</si>
  <si>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</si>
  <si>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</si>
  <si>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</si>
  <si>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</si>
  <si>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</si>
  <si>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</si>
  <si>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</si>
  <si>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</si>
  <si>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</si>
  <si>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</si>
  <si>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</si>
  <si>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</si>
  <si>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</si>
  <si>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</si>
  <si>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</si>
  <si>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</si>
  <si>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</si>
  <si>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</si>
  <si>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</si>
  <si>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</si>
  <si>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</si>
  <si>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</si>
  <si>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</si>
  <si>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</si>
  <si>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</si>
  <si>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</si>
  <si>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</si>
  <si>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</si>
  <si>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</si>
  <si>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</si>
  <si>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</si>
  <si>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</si>
  <si>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</si>
  <si>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</si>
  <si>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</si>
  <si>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</si>
  <si>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</si>
  <si>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</si>
  <si>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</si>
  <si>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</si>
  <si>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</si>
  <si>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</si>
  <si>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</si>
  <si>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</si>
  <si>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</si>
  <si>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</si>
  <si>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</si>
  <si>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</si>
  <si>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</si>
  <si>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</si>
  <si>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</si>
  <si>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</si>
  <si>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</si>
  <si>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</si>
  <si>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</si>
  <si>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</si>
  <si>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</si>
  <si>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</si>
  <si>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</si>
  <si>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</si>
  <si>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</si>
  <si>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</si>
  <si>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</si>
  <si>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</si>
  <si>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</si>
  <si>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</si>
  <si>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</si>
  <si>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</si>
  <si>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</si>
  <si>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</si>
  <si>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</si>
  <si>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</si>
  <si>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</si>
  <si>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</si>
  <si>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</si>
  <si>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</si>
  <si>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</si>
  <si>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</si>
  <si>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</si>
  <si>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</si>
  <si>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</si>
  <si>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</si>
  <si>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</si>
  <si>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</si>
  <si>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</si>
  <si>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</si>
  <si>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</si>
  <si>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</si>
  <si>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</si>
  <si>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</si>
  <si>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</si>
  <si>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</si>
  <si>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</si>
  <si>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</si>
  <si>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</si>
  <si>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</si>
  <si>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</si>
  <si>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</si>
  <si>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</si>
  <si>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</si>
  <si>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</si>
  <si>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</si>
  <si>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</si>
  <si>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</si>
  <si>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</si>
  <si>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</si>
  <si>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</si>
  <si>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</si>
  <si>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</si>
  <si>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</si>
  <si>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</si>
  <si>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</si>
  <si>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</si>
  <si>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</si>
  <si>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</si>
  <si>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</si>
  <si>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</si>
  <si>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</si>
  <si>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</si>
  <si>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</si>
  <si>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</si>
  <si>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</si>
  <si>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</si>
  <si>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</si>
  <si>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</si>
  <si>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</si>
  <si>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</si>
  <si>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</si>
  <si>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</si>
  <si>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</si>
  <si>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</si>
  <si>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</si>
  <si>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</si>
  <si>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</si>
  <si>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</si>
  <si>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</si>
  <si>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</si>
  <si>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</si>
  <si>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</si>
  <si>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</si>
  <si>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</si>
  <si>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</si>
  <si>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</si>
  <si>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</si>
  <si>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</si>
  <si>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</si>
  <si>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</si>
  <si>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</si>
  <si>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</si>
  <si>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</si>
  <si>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</si>
  <si>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</si>
  <si>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</si>
  <si>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</si>
  <si>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</si>
  <si>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</si>
  <si>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</si>
  <si>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</si>
  <si>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</si>
  <si>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</si>
  <si>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</si>
  <si>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</si>
  <si>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</si>
  <si>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</si>
  <si>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</si>
  <si>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</si>
  <si>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</si>
  <si>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</si>
  <si>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</si>
  <si>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</si>
  <si>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</si>
  <si>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</si>
  <si>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</si>
  <si>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</si>
  <si>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</si>
  <si>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</si>
  <si>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</si>
  <si>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</si>
  <si>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</si>
  <si>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</si>
  <si>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</si>
  <si>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</si>
  <si>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</si>
  <si>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</si>
  <si>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</si>
  <si>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</si>
  <si>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</si>
  <si>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</si>
  <si>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</si>
  <si>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</si>
  <si>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</si>
  <si>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</si>
  <si>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</si>
  <si>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</si>
  <si>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</si>
  <si>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</si>
  <si>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</si>
  <si>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</si>
  <si>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</si>
  <si>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</si>
  <si>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</si>
  <si>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</si>
  <si>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</si>
  <si>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</si>
  <si>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</si>
  <si>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</si>
  <si>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</si>
  <si>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</si>
  <si>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</si>
  <si>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</si>
  <si>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</si>
  <si>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</si>
  <si>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</si>
  <si>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</si>
  <si>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</si>
  <si>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</si>
  <si>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</si>
  <si>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</si>
  <si>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</si>
  <si>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</si>
  <si>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</si>
  <si>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</si>
  <si>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</si>
  <si>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</si>
  <si>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</si>
  <si>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</si>
  <si>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</si>
  <si>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</si>
  <si>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</si>
  <si>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</si>
  <si>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</si>
  <si>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</si>
  <si>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</si>
  <si>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</si>
  <si>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</si>
  <si>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</si>
  <si>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</si>
  <si>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</si>
  <si>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</si>
  <si>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</si>
  <si>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</si>
  <si>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</si>
  <si>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</si>
  <si>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</si>
  <si>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</si>
  <si>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</si>
  <si>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</si>
  <si>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</si>
  <si>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</si>
  <si>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</si>
  <si>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</si>
  <si>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</si>
  <si>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</si>
  <si>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</si>
  <si>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</si>
  <si>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</si>
  <si>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</si>
  <si>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</si>
  <si>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</si>
  <si>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</si>
  <si>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</si>
  <si>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</si>
  <si>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</si>
  <si>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</si>
  <si>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</si>
  <si>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</si>
  <si>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</si>
  <si>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</si>
  <si>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</si>
  <si>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</si>
  <si>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</si>
  <si>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</si>
  <si>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</si>
  <si>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</si>
  <si>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</si>
  <si>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</si>
  <si>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</si>
  <si>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</si>
  <si>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</si>
  <si>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</si>
  <si>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</si>
  <si>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</si>
  <si>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</si>
  <si>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</si>
  <si>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</si>
  <si>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</si>
  <si>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</si>
  <si>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</si>
  <si>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</si>
  <si>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</si>
  <si>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</si>
  <si>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</si>
  <si>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</si>
  <si>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</si>
  <si>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</si>
  <si>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</si>
  <si>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</si>
  <si>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</si>
  <si>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</si>
  <si>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</si>
  <si>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</si>
  <si>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</si>
  <si>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</si>
  <si>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</si>
  <si>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</si>
  <si>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</si>
  <si>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</si>
  <si>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</si>
  <si>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</si>
  <si>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</si>
  <si>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</si>
  <si>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</si>
  <si>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</si>
  <si>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</si>
  <si>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</si>
  <si>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</si>
  <si>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</si>
  <si>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</si>
  <si>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</si>
  <si>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</si>
  <si>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</si>
  <si>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</si>
  <si>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</si>
  <si>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</si>
  <si>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</si>
  <si>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</si>
  <si>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</si>
  <si>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</si>
  <si>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</si>
  <si>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</si>
  <si>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</si>
  <si>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</si>
  <si>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</si>
  <si>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</si>
  <si>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</si>
  <si>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</si>
  <si>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</si>
  <si>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</si>
  <si>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</si>
  <si>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</si>
  <si>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</si>
  <si>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</si>
  <si>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</si>
  <si>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</si>
  <si>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</si>
  <si>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</si>
  <si>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</si>
  <si>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</si>
  <si>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</si>
  <si>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</si>
  <si>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</si>
  <si>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</si>
  <si>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</si>
  <si>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</si>
  <si>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</si>
  <si>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</si>
  <si>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</si>
  <si>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</si>
  <si>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</si>
  <si>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</si>
  <si>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</si>
  <si>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</si>
  <si>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</si>
  <si>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</si>
  <si>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</si>
  <si>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</si>
  <si>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</si>
  <si>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</si>
  <si>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</si>
  <si>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</si>
  <si>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</si>
  <si>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</si>
  <si>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</si>
  <si>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</si>
  <si>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</si>
  <si>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</si>
  <si>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</si>
  <si>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</si>
  <si>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</si>
  <si>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</si>
  <si>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</si>
  <si>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</si>
  <si>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</si>
  <si>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</si>
  <si>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</si>
  <si>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</si>
  <si>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</si>
  <si>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</si>
  <si>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</si>
  <si>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</si>
  <si>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</si>
  <si>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</si>
  <si>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</si>
  <si>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</si>
  <si>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</si>
  <si>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</si>
  <si>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</si>
  <si>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</si>
  <si>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</si>
  <si>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</si>
  <si>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</si>
  <si>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</si>
  <si>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</si>
  <si>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</si>
  <si>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</si>
  <si>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</si>
  <si>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</si>
  <si>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</si>
  <si>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</si>
  <si>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</si>
  <si>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</si>
  <si>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</si>
  <si>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</si>
  <si>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</si>
  <si>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</si>
  <si>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</si>
  <si>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</si>
  <si>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</si>
  <si>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</si>
  <si>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</si>
  <si>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</si>
  <si>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</si>
  <si>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</si>
  <si>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</si>
  <si>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</si>
  <si>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</si>
  <si>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</si>
  <si>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</si>
  <si>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</si>
  <si>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</si>
  <si>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</si>
  <si>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</si>
  <si>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</si>
  <si>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</si>
  <si>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</si>
  <si>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</si>
  <si>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</si>
  <si>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</si>
  <si>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</si>
  <si>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</si>
  <si>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</si>
  <si>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</si>
  <si>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</si>
  <si>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</si>
  <si>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</si>
  <si>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</si>
  <si>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</si>
  <si>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</si>
  <si>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</si>
  <si>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</si>
  <si>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</si>
  <si>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</si>
  <si>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</si>
  <si>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</si>
  <si>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</si>
  <si>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</si>
  <si>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</si>
  <si>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</si>
  <si>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</si>
  <si>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</si>
  <si>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</si>
  <si>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</si>
  <si>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</si>
  <si>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</si>
  <si>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</si>
  <si>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</si>
  <si>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</si>
  <si>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</si>
  <si>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</si>
  <si>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</si>
  <si>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</si>
  <si>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</si>
  <si>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</si>
  <si>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</si>
  <si>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</si>
  <si>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</si>
  <si>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</si>
  <si>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</si>
  <si>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</si>
  <si>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</si>
  <si>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</si>
  <si>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</si>
  <si>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</si>
  <si>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</si>
  <si>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</si>
  <si>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</si>
  <si>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</si>
  <si>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</si>
  <si>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</si>
  <si>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</si>
  <si>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</si>
  <si>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</si>
  <si>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</si>
  <si>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</si>
  <si>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</si>
  <si>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</si>
  <si>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</si>
  <si>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</si>
  <si>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</si>
  <si>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</si>
  <si>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</si>
  <si>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</si>
  <si>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</si>
  <si>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</si>
  <si>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</si>
  <si>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</si>
  <si>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</si>
  <si>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</si>
  <si>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</si>
  <si>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</si>
  <si>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</si>
  <si>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</si>
  <si>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</si>
  <si>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</si>
  <si>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</si>
  <si>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</si>
  <si>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</si>
  <si>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</si>
  <si>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</si>
  <si>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</si>
  <si>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</si>
  <si>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</si>
  <si>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</si>
  <si>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</si>
  <si>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</si>
  <si>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</si>
  <si>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</si>
  <si>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</si>
  <si>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</si>
  <si>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</si>
  <si>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</si>
  <si>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</si>
  <si>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</si>
  <si>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</si>
  <si>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</si>
  <si>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</si>
  <si>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</si>
  <si>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</si>
  <si>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</si>
  <si>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</si>
  <si>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</si>
  <si>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</si>
  <si>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</si>
  <si>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</si>
  <si>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</si>
  <si>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</si>
  <si>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</si>
  <si>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</si>
  <si>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</si>
  <si>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</si>
  <si>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</si>
  <si>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</si>
  <si>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</si>
  <si>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</si>
  <si>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</si>
  <si>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</si>
  <si>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</si>
  <si>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</si>
  <si>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</si>
  <si>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</si>
  <si>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</si>
  <si>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</si>
  <si>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</si>
  <si>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</si>
  <si>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</si>
  <si>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</si>
  <si>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</si>
  <si>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</si>
  <si>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</si>
  <si>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</si>
  <si>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</si>
  <si>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</si>
  <si>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</si>
  <si>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</si>
  <si>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</si>
  <si>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</si>
  <si>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</si>
  <si>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</si>
  <si>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</si>
  <si>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</si>
  <si>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</si>
  <si>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</si>
  <si>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</si>
  <si>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</si>
  <si>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</si>
  <si>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</si>
  <si>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</si>
  <si>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</si>
  <si>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</si>
  <si>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</si>
  <si>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</si>
  <si>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</si>
  <si>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</si>
  <si>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</si>
  <si>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</si>
  <si>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</si>
  <si>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</si>
  <si>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</si>
  <si>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</si>
  <si>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</si>
  <si>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</si>
  <si>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</si>
  <si>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</si>
  <si>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</si>
  <si>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</si>
  <si>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</si>
  <si>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</si>
  <si>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</si>
  <si>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</si>
  <si>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</si>
  <si>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</si>
  <si>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</si>
  <si>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</si>
  <si>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</si>
  <si>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</si>
  <si>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</si>
  <si>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</si>
  <si>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</si>
  <si>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</si>
  <si>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</si>
  <si>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</si>
  <si>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</si>
  <si>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</si>
  <si>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</si>
  <si>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</si>
  <si>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</si>
  <si>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</si>
  <si>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</si>
  <si>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</si>
  <si>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</si>
  <si>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</si>
  <si>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</si>
  <si>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</si>
  <si>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</si>
  <si>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</si>
  <si>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</si>
  <si>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</si>
  <si>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</si>
  <si>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</si>
  <si>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</si>
  <si>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</si>
  <si>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</si>
  <si>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</si>
  <si>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</si>
  <si>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</si>
  <si>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</si>
  <si>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</si>
  <si>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</si>
  <si>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</si>
  <si>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</si>
  <si>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</si>
  <si>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</si>
  <si>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</si>
  <si>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</si>
  <si>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</si>
  <si>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</si>
  <si>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</si>
  <si>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</si>
  <si>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</si>
  <si>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</si>
  <si>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</si>
  <si>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</si>
  <si>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</si>
  <si>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</si>
  <si>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</si>
  <si>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</si>
  <si>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</si>
  <si>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</si>
  <si>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</si>
  <si>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</si>
  <si>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</si>
  <si>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</si>
  <si>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</si>
  <si>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</si>
  <si>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</si>
  <si>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</si>
  <si>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</si>
  <si>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</si>
  <si>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</si>
  <si>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</si>
  <si>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</si>
  <si>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</si>
  <si>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</si>
  <si>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</si>
  <si>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</si>
  <si>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</si>
  <si>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</si>
  <si>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</si>
  <si>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</si>
  <si>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</si>
  <si>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</si>
  <si>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</si>
  <si>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</si>
  <si>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</si>
  <si>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</si>
  <si>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</si>
  <si>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</si>
  <si>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</si>
  <si>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</si>
  <si>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</si>
  <si>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</si>
  <si>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</si>
  <si>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</si>
  <si>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</si>
  <si>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</si>
  <si>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</si>
  <si>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</si>
  <si>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</si>
  <si>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</si>
  <si>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</si>
  <si>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</si>
  <si>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</si>
  <si>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</si>
  <si>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</si>
  <si>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</si>
  <si>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</si>
  <si>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</si>
  <si>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</si>
  <si>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</si>
  <si>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</si>
  <si>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</si>
  <si>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</si>
  <si>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</si>
  <si>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</si>
  <si>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</si>
  <si>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</si>
  <si>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</si>
  <si>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</si>
  <si>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</si>
  <si>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</si>
  <si>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</si>
  <si>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</si>
  <si>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</si>
  <si>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</si>
  <si>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</si>
  <si>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</si>
  <si>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</si>
  <si>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</si>
  <si>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</si>
  <si>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</si>
  <si>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</si>
  <si>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</si>
  <si>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</si>
  <si>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</si>
  <si>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</si>
  <si>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</si>
  <si>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</si>
  <si>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</si>
  <si>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</si>
  <si>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</si>
  <si>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</si>
  <si>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</si>
  <si>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</si>
  <si>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</si>
  <si>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</si>
  <si>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</si>
  <si>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</si>
  <si>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</si>
  <si>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</si>
  <si>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</si>
  <si>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</si>
  <si>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</si>
  <si>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</si>
  <si>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</si>
  <si>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</si>
  <si>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</si>
  <si>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</si>
  <si>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</si>
  <si>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</si>
  <si>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</si>
  <si>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</si>
  <si>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</si>
  <si>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</si>
  <si>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</si>
  <si>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</si>
  <si>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</si>
  <si>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</si>
  <si>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</si>
  <si>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</si>
  <si>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</si>
  <si>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</si>
  <si>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</si>
  <si>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</si>
  <si>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</si>
  <si>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</si>
  <si>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</si>
  <si>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</si>
  <si>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</si>
  <si>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</si>
  <si>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</si>
  <si>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</si>
  <si>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</si>
  <si>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</si>
  <si>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</si>
  <si>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</si>
  <si>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</si>
  <si>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</si>
  <si>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</si>
  <si>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</si>
  <si>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</si>
  <si>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</si>
  <si>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</si>
  <si>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</si>
  <si>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</si>
  <si>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</si>
  <si>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</si>
  <si>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</si>
  <si>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</si>
  <si>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</si>
  <si>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</si>
  <si>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</si>
  <si>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</si>
  <si>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</si>
  <si>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</si>
  <si>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</si>
  <si>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</si>
  <si>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</si>
  <si>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</si>
  <si>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</si>
  <si>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</si>
  <si>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</si>
  <si>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</si>
  <si>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</si>
  <si>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</si>
  <si>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</si>
  <si>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</si>
  <si>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</si>
  <si>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</si>
  <si>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</si>
  <si>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</si>
  <si>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</si>
  <si>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</si>
  <si>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</si>
  <si>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</si>
  <si>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</si>
  <si>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</si>
  <si>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</si>
  <si>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</si>
  <si>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</si>
  <si>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</si>
  <si>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</si>
  <si>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</si>
  <si>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</si>
  <si>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</si>
  <si>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</si>
  <si>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</si>
  <si>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</si>
  <si>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</si>
  <si>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</si>
  <si>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</si>
  <si>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</si>
  <si>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</si>
  <si>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</si>
  <si>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</si>
  <si>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</si>
  <si>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</si>
  <si>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</si>
  <si>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</si>
  <si>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</si>
  <si>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</si>
  <si>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</si>
  <si>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</si>
  <si>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</si>
  <si>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</si>
  <si>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</si>
  <si>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</si>
  <si>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</si>
  <si>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</si>
  <si>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</si>
  <si>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</si>
  <si>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</si>
  <si>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</si>
  <si>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</si>
  <si>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</si>
  <si>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</si>
  <si>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</si>
  <si>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</si>
  <si>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</si>
  <si>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</si>
  <si>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</si>
  <si>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</si>
  <si>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</si>
  <si>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</si>
  <si>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</si>
  <si>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</si>
  <si>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</si>
  <si>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</si>
  <si>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</si>
  <si>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</si>
  <si>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</si>
  <si>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</si>
  <si>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</si>
  <si>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</si>
  <si>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</si>
  <si>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</si>
  <si>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</si>
  <si>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</si>
  <si>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</si>
  <si>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</si>
  <si>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</si>
  <si>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</si>
  <si>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</si>
  <si>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</si>
  <si>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</si>
  <si>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</si>
  <si>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</si>
  <si>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</si>
  <si>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</si>
  <si>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</si>
  <si>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</si>
  <si>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</si>
  <si>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</si>
  <si>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</si>
  <si>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</si>
  <si>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</si>
  <si>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</si>
  <si>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</si>
  <si>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</si>
  <si>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</si>
  <si>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</si>
  <si>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</si>
  <si>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</si>
  <si>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</si>
  <si>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</si>
  <si>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</si>
  <si>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</si>
  <si>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</si>
  <si>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</si>
  <si>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</si>
  <si>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</si>
  <si>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</si>
  <si>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</si>
  <si>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</si>
  <si>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</si>
  <si>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</si>
  <si>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</si>
  <si>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</si>
  <si>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</si>
  <si>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</si>
  <si>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</si>
  <si>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</si>
  <si>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</si>
  <si>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</si>
  <si>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</si>
  <si>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</si>
  <si>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</si>
  <si>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</si>
  <si>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</si>
  <si>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</si>
  <si>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</si>
  <si>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</si>
  <si>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</si>
  <si>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</si>
  <si>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</si>
  <si>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</si>
  <si>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</si>
  <si>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</si>
  <si>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</si>
  <si>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</si>
  <si>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</si>
  <si>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</si>
  <si>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</si>
  <si>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</si>
  <si>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</si>
  <si>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</si>
  <si>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</si>
  <si>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</si>
  <si>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</si>
  <si>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</si>
  <si>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</si>
  <si>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</si>
  <si>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</si>
  <si>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</si>
  <si>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</si>
  <si>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</si>
  <si>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</si>
  <si>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</si>
  <si>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</si>
  <si>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</si>
  <si>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</si>
  <si>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</si>
  <si>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</si>
  <si>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</si>
  <si>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</si>
  <si>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</si>
  <si>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</si>
  <si>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</si>
  <si>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</si>
  <si>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</si>
  <si>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</si>
  <si>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</si>
  <si>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</si>
  <si>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</si>
  <si>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</si>
  <si>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</si>
  <si>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</si>
  <si>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</si>
  <si>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</si>
  <si>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</si>
  <si>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</si>
  <si>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</si>
  <si>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</si>
  <si>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</si>
  <si>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</si>
  <si>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</si>
  <si>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</si>
  <si>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</si>
  <si>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</si>
  <si>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</si>
  <si>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</si>
  <si>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</si>
  <si>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</si>
  <si>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</si>
  <si>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</si>
  <si>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</si>
  <si>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</si>
  <si>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</si>
  <si>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</si>
  <si>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</si>
  <si>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</si>
  <si>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</si>
  <si>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</si>
  <si>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</si>
  <si>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</si>
  <si>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</si>
  <si>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</si>
  <si>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</si>
  <si>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</si>
  <si>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</si>
  <si>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</si>
  <si>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</si>
  <si>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</si>
  <si>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</si>
  <si>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</si>
  <si>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</si>
  <si>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</si>
  <si>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</si>
  <si>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</si>
  <si>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</si>
  <si>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</si>
  <si>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</si>
  <si>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</si>
  <si>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</si>
  <si>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</si>
  <si>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</si>
  <si>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</si>
  <si>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</si>
  <si>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</si>
  <si>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</si>
  <si>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</si>
  <si>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</si>
  <si>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</si>
  <si>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</si>
  <si>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</si>
  <si>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</si>
  <si>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</si>
  <si>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</si>
  <si>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</si>
  <si>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</si>
  <si>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</si>
  <si>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</si>
  <si>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</si>
  <si>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</si>
  <si>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</si>
  <si>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</si>
  <si>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</si>
  <si>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</si>
  <si>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</si>
  <si>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</si>
  <si>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</si>
  <si>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</si>
  <si>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</si>
  <si>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</si>
  <si>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</si>
  <si>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</si>
  <si>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</si>
  <si>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</si>
  <si>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</si>
  <si>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</si>
  <si>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</si>
  <si>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</si>
  <si>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</si>
  <si>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</si>
  <si>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</si>
  <si>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</si>
  <si>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</si>
  <si>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</si>
  <si>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</si>
  <si>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</si>
  <si>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</si>
  <si>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</si>
  <si>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</si>
  <si>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</si>
  <si>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</si>
  <si>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</si>
  <si>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</si>
  <si>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</si>
  <si>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</si>
  <si>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</si>
  <si>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</si>
  <si>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</si>
  <si>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</si>
  <si>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</si>
  <si>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</si>
  <si>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</si>
  <si>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</si>
  <si>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</si>
  <si>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</si>
  <si>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</si>
  <si>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</si>
  <si>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</si>
  <si>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</si>
  <si>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</si>
  <si>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</si>
  <si>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</si>
  <si>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</si>
  <si>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</si>
  <si>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</si>
  <si>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</si>
  <si>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</si>
  <si>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</si>
  <si>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</si>
  <si>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</si>
  <si>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</si>
  <si>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</si>
  <si>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</si>
  <si>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</si>
  <si>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</si>
  <si>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</si>
  <si>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</si>
  <si>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</si>
  <si>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</si>
  <si>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</si>
  <si>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</si>
  <si>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</si>
  <si>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</si>
  <si>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</si>
  <si>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</si>
  <si>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</si>
  <si>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</si>
  <si>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</si>
  <si>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</si>
  <si>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</si>
  <si>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</si>
  <si>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</si>
  <si>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</si>
  <si>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</si>
  <si>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</si>
  <si>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</si>
  <si>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</si>
  <si>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</si>
  <si>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</si>
  <si>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</si>
  <si>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</si>
  <si>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</si>
  <si>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</si>
  <si>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</si>
  <si>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</si>
  <si>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</si>
  <si>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</si>
  <si>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</si>
  <si>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</si>
  <si>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</si>
  <si>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</si>
  <si>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</si>
  <si>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</si>
  <si>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</si>
  <si>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</si>
  <si>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</si>
  <si>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</si>
  <si>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</si>
  <si>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</si>
  <si>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</si>
  <si>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</si>
  <si>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</si>
  <si>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</si>
  <si>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</si>
  <si>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</si>
  <si>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</si>
  <si>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</si>
  <si>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</si>
  <si>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</si>
  <si>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</si>
  <si>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</si>
  <si>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</si>
  <si>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</si>
  <si>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</si>
  <si>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</si>
  <si>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</si>
  <si>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</si>
  <si>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</si>
  <si>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</si>
  <si>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</si>
  <si>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</si>
  <si>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</si>
  <si>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</si>
  <si>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</si>
  <si>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</si>
  <si>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</si>
  <si>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</si>
  <si>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</si>
  <si>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</si>
  <si>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</si>
  <si>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</si>
  <si>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</si>
  <si>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</si>
  <si>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</si>
  <si>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</si>
  <si>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</si>
  <si>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</si>
  <si>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</si>
  <si>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</si>
  <si>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</si>
  <si>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</si>
  <si>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</si>
  <si>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</si>
  <si>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</si>
  <si>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</si>
  <si>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</si>
  <si>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</si>
  <si>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</si>
  <si>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</si>
  <si>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</si>
  <si>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</si>
  <si>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</si>
  <si>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</si>
  <si>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</si>
  <si>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</si>
  <si>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</si>
  <si>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</si>
  <si>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</si>
  <si>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</si>
  <si>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</si>
  <si>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</si>
  <si>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</si>
  <si>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</si>
  <si>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</si>
  <si>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</si>
  <si>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</si>
  <si>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</si>
  <si>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</si>
  <si>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</si>
  <si>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</si>
  <si>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</si>
  <si>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</si>
  <si>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</si>
  <si>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</si>
  <si>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</si>
  <si>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</si>
  <si>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</si>
  <si>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</si>
  <si>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</si>
  <si>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</si>
  <si>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</si>
  <si>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</si>
  <si>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</si>
  <si>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</si>
  <si>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</si>
  <si>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</si>
  <si>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</si>
  <si>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</si>
  <si>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</si>
  <si>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</si>
  <si>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</si>
  <si>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</si>
  <si>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</si>
  <si>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</si>
  <si>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</si>
  <si>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</si>
  <si>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</si>
  <si>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</si>
  <si>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</si>
  <si>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</si>
  <si>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</si>
  <si>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</si>
  <si>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</si>
  <si>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</si>
  <si>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</si>
  <si>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</si>
  <si>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</si>
  <si>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</si>
  <si>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</si>
  <si>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</si>
  <si>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</si>
  <si>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</si>
  <si>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</si>
  <si>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</si>
  <si>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</si>
  <si>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</si>
  <si>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</si>
  <si>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</si>
  <si>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</si>
  <si>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</si>
  <si>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</si>
  <si>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</si>
  <si>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</si>
  <si>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</si>
  <si>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</si>
  <si>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</si>
  <si>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</si>
  <si>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</si>
  <si>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</si>
  <si>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</si>
  <si>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</si>
  <si>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</si>
  <si>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</si>
  <si>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</si>
  <si>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</si>
  <si>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</si>
  <si>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</si>
  <si>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</si>
  <si>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</si>
  <si>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</si>
  <si>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</si>
  <si>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</si>
  <si>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</si>
  <si>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</si>
  <si>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</si>
  <si>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</si>
  <si>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</si>
  <si>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</si>
  <si>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</si>
  <si>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</si>
  <si>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</si>
  <si>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</si>
  <si>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</si>
  <si>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</si>
  <si>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</si>
  <si>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</si>
  <si>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</si>
  <si>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</si>
  <si>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</si>
  <si>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</si>
  <si>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</si>
  <si>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</si>
  <si>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</si>
  <si>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</si>
  <si>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</si>
  <si>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</si>
  <si>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</si>
  <si>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</si>
  <si>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</si>
  <si>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</si>
  <si>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</si>
  <si>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</si>
  <si>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</si>
  <si>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</si>
  <si>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</si>
  <si>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</si>
  <si>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</si>
  <si>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</si>
  <si>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</si>
  <si>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</si>
  <si>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</si>
  <si>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</si>
  <si>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</si>
  <si>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</si>
  <si>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</si>
  <si>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</si>
  <si>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</si>
  <si>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</si>
  <si>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</si>
  <si>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</si>
  <si>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</si>
  <si>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</si>
  <si>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</si>
  <si>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</si>
  <si>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</si>
  <si>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</si>
  <si>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</si>
  <si>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</si>
  <si>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</si>
  <si>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</si>
  <si>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</si>
  <si>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</si>
  <si>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</si>
  <si>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</si>
  <si>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</si>
  <si>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</si>
  <si>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</si>
  <si>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</si>
  <si>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</si>
  <si>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</si>
  <si>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</si>
  <si>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</si>
  <si>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</si>
  <si>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</si>
  <si>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</si>
  <si>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</si>
  <si>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</si>
  <si>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</si>
  <si>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</si>
  <si>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</si>
  <si>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</si>
  <si>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</si>
  <si>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</si>
  <si>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</si>
  <si>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</si>
  <si>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</si>
  <si>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</si>
  <si>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</si>
  <si>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</si>
  <si>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</si>
  <si>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</si>
  <si>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</si>
  <si>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</si>
  <si>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</si>
  <si>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</si>
  <si>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</si>
  <si>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</si>
  <si>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</si>
  <si>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</si>
  <si>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</si>
  <si>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</si>
  <si>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</si>
  <si>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</si>
  <si>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</si>
  <si>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</si>
  <si>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</si>
  <si>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</si>
  <si>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</si>
  <si>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</si>
  <si>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</si>
  <si>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</si>
  <si>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</si>
  <si>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</si>
  <si>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</si>
  <si>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</si>
  <si>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</si>
  <si>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</si>
  <si>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</si>
  <si>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</si>
  <si>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</si>
  <si>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</si>
  <si>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</si>
  <si>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</si>
  <si>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</si>
  <si>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</si>
  <si>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</si>
  <si>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</si>
  <si>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</si>
  <si>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</si>
  <si>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</si>
  <si>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</si>
  <si>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</si>
  <si>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</si>
  <si>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</si>
  <si>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</si>
  <si>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</si>
  <si>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</si>
  <si>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</si>
  <si>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</si>
  <si>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</si>
  <si>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</si>
  <si>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</si>
  <si>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</si>
  <si>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</si>
  <si>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</si>
  <si>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</si>
  <si>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</si>
  <si>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</si>
  <si>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</si>
  <si>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</si>
  <si>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</si>
  <si>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</si>
  <si>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</si>
  <si>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</si>
  <si>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</si>
  <si>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</si>
  <si>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</si>
  <si>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</si>
  <si>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</si>
  <si>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</si>
  <si>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</si>
  <si>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</si>
  <si>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</si>
  <si>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</si>
  <si>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</si>
  <si>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</si>
  <si>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</si>
  <si>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</si>
  <si>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</si>
  <si>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</si>
  <si>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</si>
  <si>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</si>
  <si>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</si>
  <si>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</si>
  <si>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</si>
  <si>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</si>
  <si>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</si>
  <si>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</si>
  <si>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</si>
  <si>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</si>
  <si>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</si>
  <si>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</si>
  <si>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</si>
  <si>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</si>
  <si>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</si>
  <si>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</si>
  <si>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</si>
  <si>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</si>
  <si>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</si>
  <si>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</si>
  <si>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</si>
  <si>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</si>
  <si>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</si>
  <si>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</si>
  <si>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</si>
  <si>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</si>
  <si>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</si>
  <si>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</si>
  <si>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</si>
  <si>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</si>
  <si>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</si>
  <si>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</si>
  <si>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</si>
  <si>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</si>
  <si>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</si>
  <si>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</si>
  <si>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</si>
  <si>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</si>
  <si>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</si>
  <si>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</si>
  <si>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</si>
  <si>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</si>
  <si>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</si>
  <si>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</si>
  <si>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</si>
  <si>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</si>
  <si>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</si>
  <si>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</si>
  <si>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</si>
  <si>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</si>
  <si>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</si>
  <si>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</si>
  <si>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</si>
  <si>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</si>
  <si>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</si>
  <si>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</si>
  <si>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</si>
  <si>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</si>
  <si>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</si>
  <si>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</si>
  <si>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</si>
  <si>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</si>
  <si>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</si>
  <si>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</si>
  <si>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</si>
  <si>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</si>
  <si>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</si>
  <si>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</si>
  <si>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</si>
  <si>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</si>
  <si>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</si>
  <si>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</si>
  <si>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</si>
  <si>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</si>
  <si>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</si>
  <si>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</si>
  <si>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</si>
  <si>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</si>
  <si>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</si>
  <si>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</si>
  <si>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</si>
  <si>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</si>
  <si>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</si>
  <si>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</si>
  <si>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</si>
  <si>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</si>
  <si>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</si>
  <si>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</si>
  <si>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</si>
  <si>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</si>
  <si>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</si>
  <si>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</si>
  <si>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</si>
  <si>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</si>
  <si>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</si>
  <si>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</si>
  <si>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</si>
  <si>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</si>
  <si>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</si>
  <si>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</si>
  <si>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</si>
  <si>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</si>
  <si>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</si>
  <si>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</si>
  <si>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</si>
  <si>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</si>
  <si>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</si>
  <si>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</si>
  <si>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</si>
  <si>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</si>
  <si>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</si>
  <si>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</si>
  <si>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</si>
  <si>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</si>
  <si>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</si>
  <si>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</si>
  <si>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</si>
  <si>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</si>
  <si>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</si>
  <si>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</si>
  <si>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</si>
  <si>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</si>
  <si>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</si>
  <si>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</si>
  <si>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</si>
  <si>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</si>
  <si>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</si>
  <si>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</si>
  <si>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</si>
  <si>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</si>
  <si>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</si>
  <si>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</si>
  <si>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</si>
  <si>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</si>
  <si>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</si>
  <si>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</si>
  <si>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</si>
  <si>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</si>
  <si>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</si>
  <si>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</si>
  <si>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</si>
  <si>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</si>
  <si>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</si>
  <si>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</si>
  <si>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</si>
  <si>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</si>
  <si>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</si>
  <si>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</si>
  <si>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</si>
  <si>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</si>
  <si>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</si>
  <si>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</si>
  <si>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</si>
  <si>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</si>
  <si>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</si>
  <si>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</si>
  <si>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</si>
  <si>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</si>
  <si>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</si>
  <si>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</si>
  <si>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</si>
  <si>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</si>
  <si>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</si>
  <si>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</si>
  <si>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</si>
  <si>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</si>
  <si>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</si>
  <si>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</si>
  <si>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</si>
  <si>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</si>
  <si>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</si>
  <si>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</si>
  <si>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</si>
  <si>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</si>
  <si>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</si>
  <si>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</si>
  <si>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</si>
  <si>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</si>
  <si>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</si>
  <si>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</si>
  <si>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</si>
  <si>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</si>
  <si>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</si>
  <si>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</si>
  <si>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</si>
  <si>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</si>
  <si>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</si>
  <si>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</si>
  <si>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</si>
  <si>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</si>
  <si>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</si>
  <si>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</si>
  <si>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</si>
  <si>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</si>
  <si>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</si>
  <si>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</si>
  <si>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</si>
  <si>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</si>
  <si>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</si>
  <si>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</si>
  <si>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</si>
  <si>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</si>
  <si>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</si>
  <si>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</si>
  <si>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</si>
  <si>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</si>
  <si>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</si>
  <si>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</si>
  <si>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</si>
  <si>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</si>
  <si>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</si>
  <si>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</si>
  <si>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</si>
  <si>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</si>
  <si>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</si>
  <si>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</si>
  <si>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</si>
  <si>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</si>
  <si>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</si>
  <si>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</si>
  <si>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</si>
  <si>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</si>
  <si>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</si>
  <si>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</si>
  <si>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</si>
  <si>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</si>
  <si>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</si>
  <si>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</si>
  <si>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</si>
  <si>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</si>
  <si>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</si>
  <si>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</si>
  <si>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</si>
  <si>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</si>
  <si>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</si>
  <si>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</si>
  <si>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</si>
  <si>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</si>
  <si>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</si>
  <si>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</si>
  <si>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</si>
  <si>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</si>
  <si>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</si>
  <si>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</si>
  <si>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</si>
  <si>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</si>
  <si>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</si>
  <si>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</si>
  <si>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</si>
  <si>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</si>
  <si>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</si>
  <si>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</si>
  <si>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</si>
  <si>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</si>
  <si>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</si>
  <si>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</si>
  <si>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</si>
  <si>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</si>
  <si>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</si>
  <si>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</si>
  <si>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</si>
  <si>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</si>
  <si>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</si>
  <si>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</si>
  <si>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</si>
  <si>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</si>
  <si>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</si>
  <si>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</si>
  <si>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</si>
  <si>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</si>
  <si>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</si>
  <si>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</si>
  <si>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</si>
  <si>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</si>
  <si>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</si>
  <si>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</si>
  <si>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</si>
  <si>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</si>
  <si>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</si>
  <si>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</si>
  <si>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</si>
  <si>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</si>
  <si>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</si>
  <si>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</si>
  <si>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</si>
  <si>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</si>
  <si>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</si>
  <si>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</si>
  <si>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</si>
  <si>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</si>
  <si>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</si>
  <si>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</si>
  <si>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</si>
  <si>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</si>
  <si>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</si>
  <si>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</si>
  <si>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</si>
  <si>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</si>
  <si>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</si>
  <si>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</si>
  <si>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</si>
  <si>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</si>
  <si>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</si>
  <si>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</si>
  <si>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</si>
  <si>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</si>
  <si>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</si>
  <si>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</si>
  <si>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</si>
  <si>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</si>
  <si>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</si>
  <si>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</si>
  <si>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</si>
  <si>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</si>
  <si>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</si>
  <si>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</si>
  <si>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</si>
  <si>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</si>
  <si>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</si>
  <si>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</si>
  <si>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</si>
  <si>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</si>
  <si>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</si>
  <si>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</si>
  <si>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</si>
  <si>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</si>
  <si>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</si>
  <si>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</si>
  <si>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</si>
  <si>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</si>
  <si>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</si>
  <si>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</si>
  <si>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</si>
  <si>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</si>
  <si>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</si>
  <si>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</si>
  <si>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</si>
  <si>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</si>
  <si>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</si>
  <si>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</si>
  <si>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</si>
  <si>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</si>
  <si>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</si>
  <si>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</si>
  <si>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</si>
  <si>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</si>
  <si>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</si>
  <si>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</si>
  <si>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</si>
  <si>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</si>
  <si>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</si>
  <si>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</si>
  <si>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</si>
  <si>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</si>
  <si>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</si>
  <si>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</si>
  <si>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</si>
  <si>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</si>
  <si>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</si>
  <si>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</si>
  <si>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</si>
  <si>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</si>
  <si>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</si>
  <si>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</si>
  <si>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</si>
  <si>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</si>
  <si>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</si>
  <si>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</si>
  <si>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</si>
  <si>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</si>
  <si>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</si>
  <si>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</si>
  <si>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</si>
  <si>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</si>
  <si>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</si>
  <si>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</si>
  <si>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</si>
  <si>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</si>
  <si>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</si>
  <si>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</si>
  <si>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</si>
  <si>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</si>
  <si>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</si>
  <si>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</si>
  <si>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</si>
  <si>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</si>
  <si>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</si>
  <si>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</si>
  <si>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</si>
  <si>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</si>
  <si>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</si>
  <si>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</si>
  <si>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</si>
  <si>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</si>
  <si>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</si>
  <si>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</si>
  <si>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</si>
  <si>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</si>
  <si>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</si>
  <si>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</si>
  <si>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</si>
  <si>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</si>
  <si>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</si>
  <si>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</si>
  <si>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</si>
  <si>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</si>
  <si>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</si>
  <si>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</si>
  <si>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</si>
  <si>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</si>
  <si>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</si>
  <si>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</si>
  <si>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</si>
  <si>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</si>
  <si>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</si>
  <si>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</si>
  <si>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</si>
  <si>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</si>
  <si>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</si>
  <si>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</si>
  <si>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</si>
  <si>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</si>
  <si>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</si>
  <si>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</si>
  <si>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</si>
  <si>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</si>
  <si>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</si>
  <si>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</si>
  <si>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</si>
  <si>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</si>
  <si>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</si>
  <si>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</si>
  <si>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</si>
  <si>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</si>
  <si>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</si>
  <si>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</si>
  <si>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</si>
  <si>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</si>
  <si>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</si>
  <si>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</si>
  <si>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</si>
  <si>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</si>
  <si>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</si>
  <si>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</si>
  <si>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</si>
  <si>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</si>
  <si>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</si>
  <si>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</si>
  <si>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</si>
  <si>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</si>
  <si>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</si>
  <si>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</si>
  <si>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</si>
  <si>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</si>
  <si>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</si>
  <si>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</si>
  <si>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</si>
  <si>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</si>
  <si>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</si>
  <si>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</si>
  <si>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</si>
  <si>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</si>
  <si>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</si>
  <si>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</si>
  <si>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</si>
  <si>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</si>
  <si>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</si>
  <si>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</si>
  <si>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</si>
  <si>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</si>
  <si>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</si>
  <si>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</si>
  <si>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</si>
  <si>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</si>
  <si>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</si>
  <si>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</si>
  <si>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</si>
  <si>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</si>
  <si>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</si>
  <si>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</si>
  <si>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</si>
  <si>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</si>
  <si>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</si>
  <si>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</si>
  <si>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</si>
  <si>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</si>
  <si>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</si>
  <si>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</si>
  <si>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</si>
  <si>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</si>
  <si>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</si>
  <si>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</si>
  <si>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</si>
  <si>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</si>
  <si>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</si>
  <si>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</si>
  <si>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</si>
  <si>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</si>
  <si>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</si>
  <si>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</si>
  <si>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</si>
  <si>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</si>
  <si>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</si>
  <si>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</si>
  <si>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</si>
  <si>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</si>
  <si>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</si>
  <si>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</si>
  <si>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</si>
  <si>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</si>
  <si>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</si>
  <si>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</si>
  <si>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</si>
  <si>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</si>
  <si>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</si>
  <si>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</si>
  <si>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</si>
  <si>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</si>
  <si>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</si>
  <si>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</si>
  <si>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</si>
  <si>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</si>
  <si>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</si>
  <si>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</si>
  <si>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</si>
  <si>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</si>
  <si>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</si>
  <si>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</si>
  <si>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</si>
  <si>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</si>
  <si>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</si>
  <si>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</si>
  <si>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</si>
  <si>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</si>
  <si>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</si>
  <si>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</si>
  <si>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</si>
  <si>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</si>
  <si>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</si>
  <si>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</si>
  <si>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</si>
  <si>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</si>
  <si>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</si>
  <si>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</si>
  <si>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</si>
  <si>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</si>
  <si>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</si>
  <si>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</si>
  <si>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</si>
  <si>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</si>
  <si>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</si>
  <si>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</si>
  <si>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</si>
  <si>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</si>
  <si>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</si>
  <si>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</si>
  <si>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</si>
  <si>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</si>
  <si>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</si>
  <si>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</si>
  <si>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</si>
  <si>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</si>
  <si>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</si>
  <si>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</si>
  <si>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</si>
  <si>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</si>
  <si>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</si>
  <si>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</si>
  <si>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</si>
  <si>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</si>
  <si>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</si>
  <si>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</si>
  <si>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</si>
  <si>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</si>
  <si>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</si>
  <si>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</si>
  <si>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</si>
  <si>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</si>
  <si>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</si>
  <si>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</si>
  <si>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</si>
  <si>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</si>
  <si>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</si>
  <si>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</si>
  <si>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</si>
  <si>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</si>
  <si>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</si>
  <si>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</si>
  <si>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</si>
  <si>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</si>
  <si>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</si>
  <si>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</si>
  <si>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</si>
  <si>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</si>
  <si>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</si>
  <si>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</si>
  <si>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</si>
  <si>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</si>
  <si>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</si>
  <si>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</si>
  <si>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</si>
  <si>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</si>
  <si>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</si>
  <si>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</si>
  <si>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</si>
  <si>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</si>
  <si>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</si>
  <si>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</si>
  <si>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</si>
  <si>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</si>
  <si>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</si>
  <si>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</si>
  <si>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</si>
  <si>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</si>
  <si>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</si>
  <si>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</si>
  <si>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</si>
  <si>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</si>
  <si>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</si>
  <si>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</si>
  <si>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</si>
  <si>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</si>
  <si>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</si>
  <si>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</si>
  <si>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</si>
  <si>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</si>
  <si>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</si>
  <si>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</si>
  <si>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</si>
  <si>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</si>
  <si>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</si>
  <si>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</si>
  <si>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</si>
  <si>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</si>
  <si>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</si>
  <si>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</si>
  <si>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</si>
  <si>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</si>
  <si>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</si>
  <si>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</si>
  <si>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</si>
  <si>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</si>
  <si>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</si>
  <si>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</si>
  <si>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</si>
  <si>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</si>
  <si>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</si>
  <si>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</si>
  <si>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</si>
  <si>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</si>
  <si>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</si>
  <si>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</si>
  <si>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</si>
  <si>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</si>
  <si>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</si>
  <si>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</si>
  <si>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</si>
  <si>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</si>
  <si>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</si>
  <si>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</si>
  <si>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</si>
  <si>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</si>
  <si>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</si>
  <si>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</si>
  <si>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</si>
  <si>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</si>
  <si>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</si>
  <si>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</si>
  <si>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</si>
  <si>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</si>
  <si>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</si>
  <si>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</si>
  <si>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</si>
  <si>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</si>
  <si>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</si>
  <si>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</si>
  <si>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</si>
  <si>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</si>
  <si>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</si>
  <si>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</si>
  <si>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</si>
  <si>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</si>
  <si>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</si>
  <si>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</si>
  <si>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</si>
  <si>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</si>
  <si>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</si>
  <si>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</si>
  <si>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</si>
  <si>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</si>
  <si>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</si>
  <si>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</si>
  <si>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</si>
  <si>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</si>
  <si>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</si>
  <si>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</si>
  <si>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</si>
  <si>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</si>
  <si>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</si>
  <si>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</si>
  <si>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</si>
  <si>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</si>
  <si>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</si>
  <si>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</si>
  <si>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</si>
  <si>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</si>
  <si>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</si>
  <si>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</si>
  <si>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</si>
  <si>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</si>
  <si>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</si>
  <si>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</si>
  <si>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</si>
  <si>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</si>
  <si>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</si>
  <si>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</si>
  <si>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</si>
  <si>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</si>
  <si>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</si>
  <si>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</si>
  <si>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</si>
  <si>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</si>
  <si>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</si>
  <si>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</si>
  <si>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</si>
  <si>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</si>
  <si>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</si>
  <si>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</si>
  <si>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</si>
  <si>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</si>
  <si>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</si>
  <si>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</si>
  <si>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</si>
  <si>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</si>
  <si>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</si>
  <si>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</si>
  <si>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</si>
  <si>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</si>
  <si>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</si>
  <si>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</si>
  <si>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</si>
  <si>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</si>
  <si>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</si>
  <si>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</si>
  <si>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</si>
  <si>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</si>
  <si>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</si>
  <si>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</si>
  <si>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</si>
  <si>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</si>
  <si>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</si>
  <si>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</si>
  <si>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</si>
  <si>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</si>
  <si>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</si>
  <si>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</si>
  <si>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</si>
  <si>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</si>
  <si>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</si>
  <si>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</si>
  <si>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</si>
  <si>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</si>
  <si>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</si>
  <si>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</si>
  <si>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</si>
  <si>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</si>
  <si>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</si>
  <si>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</si>
  <si>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</si>
  <si>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</si>
  <si>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</si>
  <si>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</si>
  <si>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</si>
  <si>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</si>
  <si>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</si>
  <si>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</si>
  <si>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</si>
  <si>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</si>
  <si>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</si>
  <si>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</si>
  <si>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</si>
  <si>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</si>
  <si>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</si>
  <si>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</si>
  <si>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</si>
  <si>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</si>
  <si>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</si>
  <si>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</si>
  <si>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</si>
  <si>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</si>
  <si>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</si>
  <si>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</si>
  <si>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</si>
  <si>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</si>
  <si>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</si>
  <si>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</si>
  <si>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</si>
  <si>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</si>
  <si>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</si>
  <si>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</si>
  <si>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</si>
  <si>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</si>
  <si>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</si>
  <si>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</si>
  <si>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</si>
  <si>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</si>
  <si>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</si>
  <si>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</si>
  <si>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</si>
  <si>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</si>
  <si>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</si>
  <si>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</si>
  <si>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</si>
  <si>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</si>
  <si>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</si>
  <si>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</si>
  <si>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</si>
  <si>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</si>
  <si>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</si>
  <si>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</si>
  <si>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</si>
  <si>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</si>
  <si>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</si>
  <si>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</si>
  <si>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</si>
  <si>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</si>
  <si>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</si>
  <si>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</si>
  <si>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</si>
  <si>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</si>
  <si>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</si>
  <si>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</si>
  <si>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</si>
  <si>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</si>
  <si>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</si>
  <si>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</si>
  <si>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</si>
  <si>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</si>
  <si>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</si>
  <si>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</si>
  <si>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</si>
  <si>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</si>
  <si>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</si>
  <si>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</si>
  <si>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</si>
  <si>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</si>
  <si>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</si>
  <si>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</si>
  <si>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</si>
  <si>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</si>
  <si>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</si>
  <si>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</si>
  <si>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</si>
  <si>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</si>
  <si>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</si>
  <si>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</si>
  <si>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</si>
  <si>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</si>
  <si>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</si>
  <si>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</si>
  <si>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</si>
  <si>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</si>
  <si>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</si>
  <si>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</si>
  <si>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</si>
  <si>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</si>
  <si>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</si>
  <si>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</si>
  <si>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</si>
  <si>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</si>
  <si>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</si>
  <si>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</si>
  <si>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</si>
  <si>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</si>
  <si>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</si>
  <si>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</si>
  <si>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</si>
  <si>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</si>
  <si>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</si>
  <si>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</si>
  <si>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</si>
  <si>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</si>
  <si>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</si>
  <si>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</si>
  <si>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</si>
  <si>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</si>
  <si>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</si>
  <si>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</si>
  <si>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</si>
  <si>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</si>
  <si>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</si>
  <si>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</si>
  <si>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</si>
  <si>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</si>
  <si>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</si>
  <si>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</si>
  <si>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</si>
  <si>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</si>
  <si>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</si>
  <si>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</si>
  <si>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</si>
  <si>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</si>
  <si>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</si>
  <si>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</si>
  <si>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</si>
  <si>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</si>
  <si>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</si>
  <si>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</si>
  <si>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</si>
  <si>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</si>
  <si>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</si>
  <si>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</si>
  <si>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</si>
  <si>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</si>
  <si>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</si>
  <si>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</si>
  <si>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</si>
  <si>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</si>
  <si>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</si>
  <si>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</si>
  <si>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</si>
  <si>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</si>
  <si>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</si>
  <si>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</si>
  <si>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</si>
  <si>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</si>
  <si>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</si>
  <si>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</si>
  <si>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</si>
  <si>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</si>
  <si>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</si>
  <si>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</si>
  <si>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</si>
  <si>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</si>
  <si>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</si>
  <si>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</si>
  <si>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</si>
  <si>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</si>
  <si>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</si>
  <si>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</si>
  <si>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</si>
  <si>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</si>
  <si>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</si>
  <si>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</si>
  <si>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</si>
  <si>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</si>
  <si>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</si>
  <si>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</si>
  <si>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</si>
  <si>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</si>
  <si>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</si>
  <si>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</si>
  <si>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</si>
  <si>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</si>
  <si>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</si>
  <si>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</si>
  <si>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</si>
  <si>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</si>
  <si>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</si>
  <si>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</si>
  <si>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</si>
  <si>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</si>
  <si>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</si>
  <si>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</si>
  <si>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</si>
  <si>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</si>
  <si>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</si>
  <si>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</si>
  <si>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</si>
  <si>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</si>
  <si>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</si>
  <si>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</si>
  <si>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</si>
  <si>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</si>
  <si>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</si>
  <si>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</si>
  <si>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</si>
  <si>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</si>
  <si>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</si>
  <si>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</si>
  <si>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</si>
  <si>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</si>
  <si>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</si>
  <si>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</si>
  <si>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</si>
  <si>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</si>
  <si>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</si>
  <si>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</si>
  <si>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</si>
  <si>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</si>
  <si>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</si>
  <si>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</si>
  <si>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</si>
  <si>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</si>
  <si>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</si>
  <si>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</si>
  <si>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</si>
  <si>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</si>
  <si>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</si>
  <si>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</si>
  <si>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</si>
  <si>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</si>
  <si>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</si>
  <si>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</si>
  <si>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</si>
  <si>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</si>
  <si>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</si>
  <si>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</si>
  <si>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</si>
  <si>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</si>
  <si>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</si>
  <si>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</si>
  <si>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</si>
  <si>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</si>
  <si>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</si>
  <si>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</si>
  <si>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</si>
  <si>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</si>
  <si>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</si>
  <si>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</si>
  <si>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</si>
  <si>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</si>
  <si>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</si>
  <si>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</si>
  <si>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</si>
  <si>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</si>
  <si>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</si>
  <si>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</si>
  <si>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</si>
  <si>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</si>
  <si>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</si>
  <si>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</si>
  <si>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</si>
  <si>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</si>
  <si>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</si>
  <si>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</si>
  <si>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</si>
  <si>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</si>
  <si>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</si>
  <si>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</si>
  <si>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</si>
  <si>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</si>
  <si>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</si>
  <si>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</si>
  <si>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</si>
  <si>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</si>
  <si>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</si>
  <si>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</si>
  <si>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</si>
  <si>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</si>
  <si>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</si>
  <si>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</si>
  <si>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</si>
  <si>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</si>
  <si>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</si>
  <si>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</si>
  <si>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</si>
  <si>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</si>
  <si>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</si>
  <si>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</si>
  <si>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</si>
  <si>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</si>
  <si>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</si>
  <si>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</si>
  <si>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</si>
  <si>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</si>
  <si>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</si>
  <si>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</si>
  <si>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</si>
  <si>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</si>
  <si>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</si>
  <si>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</si>
  <si>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</si>
  <si>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</si>
  <si>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</si>
  <si>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</si>
  <si>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</si>
  <si>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</si>
  <si>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</si>
  <si>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</si>
  <si>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</si>
  <si>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</si>
  <si>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</si>
  <si>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</si>
  <si>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</si>
  <si>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</si>
  <si>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</si>
  <si>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</si>
  <si>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</si>
  <si>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</si>
  <si>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</si>
  <si>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</si>
  <si>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</si>
  <si>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</si>
  <si>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</si>
  <si>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</si>
  <si>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</si>
  <si>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</si>
  <si>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</si>
  <si>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</si>
  <si>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</si>
  <si>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</si>
  <si>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</si>
  <si>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</si>
  <si>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</si>
  <si>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</si>
  <si>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</si>
  <si>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</si>
  <si>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</si>
  <si>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</si>
  <si>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</si>
  <si>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</si>
  <si>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</si>
  <si>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</si>
  <si>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</si>
  <si>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</si>
  <si>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</si>
  <si>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</si>
  <si>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</si>
  <si>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</si>
  <si>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</si>
  <si>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</si>
  <si>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</si>
  <si>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</si>
  <si>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</si>
  <si>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</si>
  <si>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</si>
  <si>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</si>
  <si>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</si>
  <si>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</si>
  <si>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</si>
  <si>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</si>
  <si>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</si>
  <si>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</si>
  <si>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</si>
  <si>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</si>
  <si>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</si>
  <si>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</si>
  <si>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</si>
  <si>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</si>
  <si>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</si>
  <si>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</si>
  <si>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</si>
  <si>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</si>
  <si>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</si>
  <si>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</si>
  <si>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</si>
  <si>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</si>
  <si>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</si>
  <si>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</si>
  <si>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</si>
  <si>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</si>
  <si>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</si>
  <si>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</si>
  <si>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</si>
  <si>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</si>
  <si>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</si>
  <si>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</si>
  <si>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</si>
  <si>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</si>
  <si>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</si>
  <si>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</si>
  <si>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</si>
  <si>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</si>
  <si>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</si>
  <si>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</si>
  <si>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</si>
  <si>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</si>
  <si>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</si>
  <si>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</si>
  <si>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</si>
  <si>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</si>
  <si>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</si>
  <si>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</si>
  <si>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</si>
  <si>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</si>
  <si>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</si>
  <si>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</si>
  <si>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</si>
  <si>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</si>
  <si>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</si>
  <si>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</si>
  <si>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</si>
  <si>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</si>
  <si>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</si>
  <si>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</si>
  <si>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</si>
  <si>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</si>
  <si>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</si>
  <si>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</si>
  <si>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</si>
  <si>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</si>
  <si>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</si>
  <si>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</si>
  <si>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</si>
  <si>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</si>
  <si>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</si>
  <si>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</si>
  <si>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</si>
  <si>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</si>
  <si>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</si>
  <si>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</si>
  <si>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</si>
  <si>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</si>
  <si>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</si>
  <si>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</si>
  <si>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</si>
  <si>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</si>
  <si>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</si>
  <si>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</si>
  <si>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</si>
  <si>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</si>
  <si>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</si>
  <si>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</si>
  <si>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</si>
  <si>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</si>
  <si>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</si>
  <si>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</si>
  <si>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</si>
  <si>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</si>
  <si>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</si>
  <si>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</si>
  <si>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</si>
  <si>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</si>
  <si>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</si>
  <si>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</si>
  <si>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</si>
  <si>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</si>
  <si>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</si>
  <si>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</si>
  <si>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</si>
  <si>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</si>
  <si>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</si>
  <si>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</si>
  <si>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</si>
  <si>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</si>
  <si>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</si>
  <si>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</si>
  <si>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</si>
  <si>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</si>
  <si>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</si>
  <si>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</si>
  <si>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</si>
  <si>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</si>
  <si>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</si>
  <si>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</si>
  <si>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</si>
  <si>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</si>
  <si>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</si>
  <si>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</si>
  <si>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</si>
  <si>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</si>
  <si>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</si>
  <si>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</si>
  <si>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</si>
  <si>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</si>
  <si>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</si>
  <si>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</si>
  <si>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</si>
  <si>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</si>
  <si>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</si>
  <si>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</si>
  <si>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</si>
  <si>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</si>
  <si>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</si>
  <si>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</si>
  <si>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</si>
  <si>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</si>
  <si>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</si>
  <si>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</si>
  <si>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</si>
  <si>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</si>
  <si>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</si>
  <si>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</si>
  <si>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</si>
  <si>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</si>
  <si>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</si>
  <si>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</si>
  <si>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</si>
  <si>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</si>
  <si>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</si>
  <si>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</si>
  <si>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</si>
  <si>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</si>
  <si>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</si>
  <si>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</si>
  <si>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</si>
  <si>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</si>
  <si>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</si>
  <si>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</si>
  <si>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</si>
  <si>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</si>
  <si>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</si>
  <si>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</si>
  <si>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</si>
  <si>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</si>
  <si>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</si>
  <si>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</si>
  <si>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</si>
  <si>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</si>
  <si>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</si>
  <si>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</si>
  <si>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</si>
  <si>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</si>
  <si>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</si>
  <si>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</si>
  <si>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</si>
  <si>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</si>
  <si>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</si>
  <si>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</si>
  <si>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</si>
  <si>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</si>
  <si>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</si>
  <si>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</si>
  <si>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</si>
  <si>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</si>
  <si>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</si>
  <si>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</si>
  <si>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</si>
  <si>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</si>
  <si>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</si>
  <si>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</si>
  <si>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</si>
  <si>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</si>
  <si>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</si>
  <si>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</si>
  <si>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</si>
  <si>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</si>
  <si>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</si>
  <si>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</si>
  <si>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</si>
  <si>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</si>
  <si>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</si>
  <si>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</si>
  <si>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</si>
  <si>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</si>
  <si>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</si>
  <si>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</si>
  <si>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</si>
  <si>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</si>
  <si>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</si>
  <si>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</si>
  <si>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</si>
  <si>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</si>
  <si>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</si>
  <si>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</si>
  <si>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</si>
  <si>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</si>
  <si>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</si>
  <si>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</si>
  <si>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</si>
  <si>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</si>
  <si>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</si>
  <si>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</si>
  <si>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</si>
  <si>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</si>
  <si>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</si>
  <si>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</si>
  <si>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</si>
  <si>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</si>
  <si>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</si>
  <si>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</si>
  <si>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</si>
  <si>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</si>
  <si>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</si>
  <si>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</si>
  <si>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</si>
  <si>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</si>
  <si>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</si>
  <si>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</si>
  <si>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</si>
  <si>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</si>
  <si>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</si>
  <si>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</si>
  <si>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</si>
  <si>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</si>
  <si>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</si>
  <si>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</si>
  <si>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</si>
  <si>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</si>
  <si>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</si>
  <si>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</si>
  <si>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</si>
  <si>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</si>
  <si>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</si>
  <si>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</si>
  <si>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</si>
  <si>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</si>
  <si>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</si>
  <si>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</si>
  <si>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</si>
  <si>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</si>
  <si>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</si>
  <si>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</si>
  <si>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</si>
  <si>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</si>
  <si>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</si>
  <si>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</si>
  <si>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</si>
  <si>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</si>
  <si>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</si>
  <si>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</si>
  <si>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</si>
  <si>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</si>
  <si>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</si>
  <si>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</si>
  <si>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</si>
  <si>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</si>
  <si>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</si>
  <si>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</si>
  <si>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</si>
  <si>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</si>
  <si>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</si>
  <si>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</si>
  <si>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</si>
  <si>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</si>
  <si>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</si>
  <si>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</si>
  <si>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</si>
  <si>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</si>
  <si>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</si>
  <si>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</si>
  <si>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</si>
  <si>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</si>
  <si>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</si>
  <si>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</si>
  <si>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</si>
  <si>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</si>
  <si>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</si>
  <si>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</si>
  <si>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</si>
  <si>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</si>
  <si>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</si>
  <si>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</si>
  <si>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</si>
  <si>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</si>
  <si>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</si>
  <si>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</si>
  <si>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</si>
  <si>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</si>
  <si>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</si>
  <si>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</si>
  <si>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</si>
  <si>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</si>
  <si>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</si>
  <si>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</si>
  <si>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</si>
  <si>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</si>
  <si>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</si>
  <si>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</si>
  <si>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</si>
  <si>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</si>
  <si>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</si>
  <si>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</si>
  <si>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</si>
  <si>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</si>
  <si>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</si>
  <si>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</si>
  <si>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</si>
  <si>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</si>
  <si>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</si>
  <si>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</si>
  <si>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</si>
  <si>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</si>
  <si>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</si>
  <si>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</si>
  <si>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</si>
  <si>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</si>
  <si>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</si>
  <si>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</si>
  <si>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</si>
  <si>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</si>
  <si>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</si>
  <si>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</si>
  <si>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</si>
  <si>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</si>
  <si>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</si>
  <si>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</si>
  <si>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</si>
  <si>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</si>
  <si>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</si>
  <si>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</si>
  <si>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</si>
  <si>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</si>
  <si>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</si>
  <si>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</si>
  <si>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</si>
  <si>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</si>
  <si>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</si>
  <si>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</si>
  <si>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</si>
  <si>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</si>
  <si>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</si>
  <si>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</si>
  <si>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</si>
  <si>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</si>
  <si>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</si>
  <si>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</si>
  <si>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</si>
  <si>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</si>
  <si>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</si>
  <si>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</si>
  <si>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</si>
  <si>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</si>
  <si>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</si>
  <si>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</si>
  <si>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</si>
  <si>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</si>
  <si>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</si>
  <si>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</si>
  <si>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</si>
  <si>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</si>
  <si>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</si>
  <si>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</si>
  <si>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</si>
  <si>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</si>
  <si>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</si>
  <si>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</si>
  <si>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</si>
  <si>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</si>
  <si>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</si>
  <si>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</si>
  <si>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</si>
  <si>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</si>
  <si>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</si>
  <si>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</si>
  <si>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</si>
  <si>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</si>
  <si>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</si>
  <si>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</si>
  <si>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</si>
  <si>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</si>
  <si>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</si>
  <si>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</si>
  <si>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</si>
  <si>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</si>
  <si>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</si>
  <si>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</si>
  <si>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</si>
  <si>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</si>
  <si>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</si>
  <si>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</si>
  <si>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</si>
  <si>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</si>
  <si>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</si>
  <si>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</si>
  <si>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</si>
  <si>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</si>
  <si>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</si>
  <si>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</si>
  <si>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</si>
  <si>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</si>
  <si>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</si>
  <si>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</si>
  <si>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</si>
  <si>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</si>
  <si>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</si>
  <si>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</si>
  <si>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</si>
  <si>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</si>
  <si>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</si>
  <si>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</si>
  <si>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</si>
  <si>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</si>
  <si>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</si>
  <si>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</si>
  <si>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</si>
  <si>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</si>
  <si>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</si>
  <si>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</si>
  <si>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</si>
  <si>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</si>
  <si>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</si>
  <si>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</si>
  <si>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</si>
  <si>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</si>
  <si>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</si>
  <si>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</si>
  <si>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</si>
  <si>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</si>
  <si>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</si>
  <si>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</si>
  <si>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</si>
  <si>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</si>
  <si>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</si>
  <si>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</si>
  <si>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</si>
  <si>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</si>
  <si>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</si>
  <si>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</si>
  <si>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</si>
  <si>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</si>
  <si>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</si>
  <si>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</si>
  <si>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</si>
  <si>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</si>
  <si>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</si>
  <si>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</si>
  <si>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</si>
  <si>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</si>
  <si>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</si>
  <si>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</si>
  <si>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</si>
  <si>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</si>
  <si>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</si>
  <si>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</si>
  <si>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</si>
  <si>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</si>
  <si>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</si>
  <si>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</si>
  <si>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</si>
  <si>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</si>
  <si>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</si>
  <si>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</si>
  <si>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</si>
  <si>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</si>
  <si>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</si>
  <si>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</si>
  <si>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</si>
  <si>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</si>
  <si>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</si>
  <si>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</si>
  <si>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</si>
  <si>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</si>
  <si>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</si>
  <si>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</si>
  <si>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</si>
  <si>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</si>
  <si>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</si>
  <si>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</si>
  <si>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</si>
  <si>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</si>
  <si>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</si>
  <si>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</si>
  <si>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</si>
  <si>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</si>
  <si>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</si>
  <si>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</si>
  <si>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</si>
  <si>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</si>
  <si>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</si>
  <si>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</si>
  <si>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</si>
  <si>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</si>
  <si>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</si>
  <si>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</si>
  <si>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</si>
  <si>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</si>
  <si>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</si>
  <si>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</si>
  <si>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</si>
  <si>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</si>
  <si>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</si>
  <si>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</si>
  <si>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</si>
  <si>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</si>
  <si>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</si>
  <si>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</si>
  <si>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</si>
  <si>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</si>
  <si>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</si>
  <si>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</si>
  <si>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</si>
  <si>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</si>
  <si>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</si>
  <si>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</si>
  <si>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</si>
  <si>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</si>
  <si>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</si>
  <si>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</si>
  <si>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</si>
  <si>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</si>
  <si>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</si>
  <si>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</si>
  <si>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</si>
  <si>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</si>
  <si>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</si>
  <si>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</si>
  <si>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</si>
  <si>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</si>
  <si>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</si>
  <si>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</si>
  <si>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</si>
  <si>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</si>
  <si>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</si>
  <si>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</si>
  <si>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</si>
  <si>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</si>
  <si>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</si>
  <si>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</si>
  <si>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</si>
  <si>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</si>
  <si>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</si>
  <si>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</si>
  <si>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</si>
  <si>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</si>
  <si>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</si>
  <si>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</si>
  <si>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</si>
  <si>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</si>
  <si>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</si>
  <si>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</si>
  <si>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</si>
  <si>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</si>
  <si>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</si>
  <si>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</si>
  <si>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</si>
  <si>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</si>
  <si>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</si>
  <si>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</si>
  <si>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</si>
  <si>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</si>
  <si>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</si>
  <si>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</si>
  <si>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</si>
  <si>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</si>
  <si>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</si>
  <si>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</si>
  <si>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</si>
  <si>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</si>
  <si>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</si>
  <si>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</si>
  <si>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</si>
  <si>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</si>
  <si>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</si>
  <si>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</si>
  <si>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</si>
  <si>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</si>
  <si>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</si>
  <si>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</si>
  <si>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</si>
  <si>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</si>
  <si>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</si>
  <si>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</si>
  <si>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</si>
  <si>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</si>
  <si>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</si>
  <si>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</si>
  <si>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</si>
  <si>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</si>
  <si>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</si>
  <si>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</si>
  <si>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</si>
  <si>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</si>
  <si>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</si>
  <si>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</si>
  <si>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</si>
  <si>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</si>
  <si>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</si>
  <si>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</si>
  <si>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</si>
  <si>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</si>
  <si>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</si>
  <si>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</si>
  <si>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</si>
  <si>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</si>
  <si>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</si>
  <si>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</si>
  <si>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</si>
  <si>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</si>
  <si>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</si>
  <si>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</si>
  <si>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</si>
  <si>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</si>
  <si>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</si>
  <si>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</si>
  <si>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</si>
  <si>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</si>
  <si>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</si>
  <si>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</si>
  <si>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</si>
  <si>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</si>
  <si>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</si>
  <si>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</si>
  <si>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</si>
  <si>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</si>
  <si>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</si>
  <si>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</si>
  <si>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</si>
  <si>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</si>
  <si>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</si>
  <si>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</si>
  <si>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</si>
  <si>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</si>
  <si>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</si>
  <si>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</si>
  <si>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</si>
  <si>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</si>
  <si>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</si>
  <si>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</si>
  <si>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</si>
  <si>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</si>
  <si>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</si>
  <si>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</si>
  <si>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</si>
  <si>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</si>
  <si>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</si>
  <si>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</si>
  <si>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</si>
  <si>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</si>
  <si>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</si>
  <si>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</si>
  <si>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</si>
  <si>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</si>
  <si>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</si>
  <si>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</si>
  <si>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</si>
  <si>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</si>
  <si>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</si>
  <si>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</si>
  <si>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</si>
  <si>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</si>
  <si>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</si>
  <si>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</si>
  <si>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</si>
  <si>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</si>
  <si>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</si>
  <si>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</si>
  <si>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</si>
  <si>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</si>
  <si>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</si>
  <si>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</si>
  <si>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</si>
  <si>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</si>
  <si>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</si>
  <si>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</si>
  <si>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</si>
  <si>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</si>
  <si>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</si>
  <si>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</si>
  <si>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</si>
  <si>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</si>
  <si>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</si>
  <si>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</si>
  <si>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</si>
  <si>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</si>
  <si>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</si>
  <si>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</si>
  <si>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</si>
  <si>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</si>
  <si>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</si>
  <si>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</si>
  <si>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</si>
  <si>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</si>
  <si>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</si>
  <si>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</si>
  <si>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</si>
  <si>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</si>
  <si>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</si>
  <si>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</si>
  <si>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</si>
  <si>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</si>
  <si>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</si>
  <si>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</si>
  <si>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</si>
  <si>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</si>
  <si>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</si>
  <si>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</si>
  <si>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</si>
  <si>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</si>
  <si>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</si>
  <si>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</si>
  <si>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</si>
  <si>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</si>
  <si>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</si>
  <si>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</si>
  <si>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</si>
  <si>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</si>
  <si>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</si>
  <si>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</si>
  <si>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</si>
  <si>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</si>
  <si>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</si>
  <si>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</si>
  <si>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</si>
  <si>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</si>
  <si>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</si>
  <si>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</si>
  <si>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</si>
  <si>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</si>
  <si>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</si>
  <si>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</si>
  <si>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</si>
  <si>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</si>
  <si>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</si>
  <si>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</si>
  <si>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</si>
  <si>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</si>
  <si>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</si>
  <si>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</si>
  <si>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</si>
  <si>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</si>
  <si>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</si>
  <si>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</si>
  <si>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</si>
  <si>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</si>
  <si>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</si>
  <si>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</si>
  <si>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</si>
  <si>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</si>
  <si>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</si>
  <si>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</si>
  <si>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</si>
  <si>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</si>
  <si>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</si>
  <si>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</si>
  <si>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</si>
  <si>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</si>
  <si>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</si>
  <si>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</si>
  <si>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</si>
  <si>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</si>
  <si>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</si>
  <si>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</si>
  <si>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</si>
  <si>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</si>
  <si>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</si>
  <si>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</si>
  <si>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</si>
  <si>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</si>
  <si>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</si>
  <si>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</si>
  <si>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</si>
  <si>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</si>
  <si>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</si>
  <si>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</si>
  <si>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</si>
  <si>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</si>
  <si>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</si>
  <si>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</si>
  <si>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</si>
  <si>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</si>
  <si>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</si>
  <si>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</si>
  <si>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</si>
  <si>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</si>
  <si>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</si>
  <si>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</si>
  <si>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</si>
  <si>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</si>
  <si>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</si>
  <si>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</si>
  <si>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</si>
  <si>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</si>
  <si>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</si>
  <si>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</si>
  <si>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</si>
  <si>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</si>
  <si>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</si>
  <si>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</si>
  <si>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</si>
  <si>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</si>
  <si>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</si>
  <si>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</si>
  <si>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</si>
  <si>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</si>
  <si>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</si>
  <si>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</si>
  <si>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</si>
  <si>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</si>
  <si>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</si>
  <si>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</si>
  <si>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</si>
  <si>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</si>
  <si>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</si>
  <si>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</si>
  <si>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</si>
  <si>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</si>
  <si>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</si>
  <si>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</si>
  <si>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</si>
  <si>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</si>
  <si>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</si>
  <si>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</si>
  <si>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</si>
  <si>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</si>
  <si>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</si>
  <si>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</si>
  <si>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</si>
  <si>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</si>
  <si>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</si>
  <si>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</si>
  <si>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</si>
  <si>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</si>
  <si>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</si>
  <si>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</si>
  <si>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</si>
  <si>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</si>
  <si>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</si>
  <si>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</si>
  <si>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</si>
  <si>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</si>
  <si>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</si>
  <si>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</si>
  <si>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</si>
  <si>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</si>
  <si>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</si>
  <si>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</si>
  <si>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</si>
  <si>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</si>
  <si>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</si>
  <si>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</si>
  <si>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</si>
  <si>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</si>
  <si>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</si>
  <si>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</si>
  <si>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</si>
  <si>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</si>
  <si>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</si>
  <si>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</si>
  <si>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</si>
  <si>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</si>
  <si>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</si>
  <si>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</si>
  <si>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</si>
  <si>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</si>
  <si>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</si>
  <si>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</si>
  <si>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</si>
  <si>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</si>
  <si>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</si>
  <si>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</si>
  <si>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</si>
  <si>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</si>
  <si>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</si>
  <si>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</si>
  <si>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</si>
  <si>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</si>
  <si>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</si>
  <si>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</si>
  <si>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</si>
  <si>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</si>
  <si>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</si>
  <si>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</si>
  <si>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</si>
  <si>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</si>
  <si>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</si>
  <si>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</si>
  <si>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</si>
  <si>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</si>
  <si>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</si>
  <si>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</si>
  <si>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</si>
  <si>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</si>
  <si>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</si>
  <si>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</si>
  <si>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</si>
  <si>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</si>
  <si>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</si>
  <si>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</si>
  <si>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</si>
  <si>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</si>
  <si>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</si>
  <si>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</si>
  <si>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</si>
  <si>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</si>
  <si>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</si>
  <si>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</si>
  <si>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</si>
  <si>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</si>
  <si>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</si>
  <si>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</si>
  <si>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</si>
  <si>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</si>
  <si>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</si>
  <si>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</si>
  <si>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</si>
  <si>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</si>
  <si>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</si>
  <si>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</si>
  <si>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</si>
  <si>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</si>
  <si>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</si>
  <si>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</si>
  <si>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</si>
  <si>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</si>
  <si>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</si>
  <si>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</si>
  <si>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</si>
  <si>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</si>
  <si>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</si>
  <si>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</si>
  <si>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</si>
  <si>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</si>
  <si>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</si>
  <si>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</si>
  <si>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</si>
  <si>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</si>
  <si>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</si>
  <si>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</si>
  <si>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</si>
  <si>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</si>
  <si>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</si>
  <si>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</si>
  <si>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</si>
  <si>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</si>
  <si>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</si>
  <si>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</si>
  <si>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</si>
  <si>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</si>
  <si>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</si>
  <si>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</si>
  <si>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</si>
  <si>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</si>
  <si>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</si>
  <si>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</si>
  <si>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</si>
  <si>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</si>
  <si>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</si>
  <si>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</si>
  <si>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</si>
  <si>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</si>
  <si>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</si>
  <si>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</si>
  <si>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</si>
  <si>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</si>
  <si>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</si>
  <si>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</si>
  <si>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</si>
  <si>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</si>
  <si>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</si>
  <si>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</si>
  <si>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</si>
  <si>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</si>
  <si>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</si>
  <si>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</si>
  <si>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</si>
  <si>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</si>
  <si>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</si>
  <si>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</si>
  <si>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</si>
  <si>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</si>
  <si>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</si>
  <si>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</si>
  <si>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</si>
  <si>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</si>
  <si>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</si>
  <si>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</si>
  <si>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</si>
  <si>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</si>
  <si>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</si>
  <si>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</si>
  <si>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</si>
  <si>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</si>
  <si>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</si>
  <si>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</si>
  <si>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</si>
  <si>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</si>
  <si>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</si>
  <si>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</si>
  <si>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</si>
  <si>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</si>
  <si>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</si>
  <si>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</si>
  <si>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</si>
  <si>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</si>
  <si>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</si>
  <si>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</si>
  <si>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</si>
  <si>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</si>
  <si>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</si>
  <si>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</si>
  <si>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</si>
  <si>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</si>
  <si>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</si>
  <si>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</si>
  <si>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</si>
  <si>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</si>
  <si>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</si>
  <si>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</si>
  <si>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</si>
  <si>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</si>
  <si>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</si>
  <si>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</si>
  <si>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</si>
  <si>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</si>
  <si>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</si>
  <si>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</si>
  <si>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</si>
  <si>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</si>
  <si>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</si>
  <si>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</si>
  <si>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</si>
  <si>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</si>
  <si>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</si>
  <si>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</si>
  <si>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</si>
  <si>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</si>
  <si>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</si>
  <si>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</si>
  <si>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</si>
  <si>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</si>
  <si>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</si>
  <si>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</si>
  <si>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</si>
  <si>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</si>
  <si>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</si>
  <si>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</si>
  <si>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</si>
  <si>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</si>
  <si>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</si>
  <si>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</si>
  <si>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</si>
  <si>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</si>
  <si>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</si>
  <si>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</si>
  <si>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</si>
  <si>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</si>
  <si>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</si>
  <si>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</si>
  <si>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</si>
  <si>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</si>
  <si>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</si>
  <si>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</si>
  <si>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</si>
  <si>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</si>
  <si>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</si>
  <si>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</si>
  <si>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</si>
  <si>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</si>
  <si>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</si>
  <si>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</si>
  <si>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</si>
  <si>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</si>
  <si>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</si>
  <si>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</si>
  <si>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</si>
  <si>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</si>
  <si>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</si>
  <si>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</si>
  <si>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</si>
  <si>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</si>
  <si>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</si>
  <si>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</si>
  <si>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</si>
  <si>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</si>
  <si>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</si>
  <si>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</si>
  <si>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</si>
  <si>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</si>
  <si>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</si>
  <si>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</si>
  <si>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</si>
  <si>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</si>
  <si>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</si>
  <si>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</si>
  <si>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</si>
  <si>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</si>
  <si>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</si>
  <si>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</si>
  <si>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</si>
  <si>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</si>
  <si>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</si>
  <si>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</si>
  <si>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</si>
  <si>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</si>
  <si>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</si>
  <si>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</si>
  <si>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</si>
  <si>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</si>
  <si>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</si>
  <si>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</si>
  <si>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</si>
  <si>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</si>
  <si>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</si>
  <si>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</si>
  <si>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</si>
  <si>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</si>
  <si>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</si>
  <si>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</si>
  <si>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</si>
  <si>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</si>
  <si>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</si>
  <si>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</si>
  <si>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</si>
  <si>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</si>
  <si>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</si>
  <si>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</si>
  <si>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</si>
  <si>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</si>
  <si>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</si>
  <si>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</si>
  <si>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</si>
  <si>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</si>
  <si>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</si>
  <si>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</si>
  <si>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</si>
  <si>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</si>
  <si>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</si>
  <si>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</si>
  <si>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</si>
  <si>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</si>
  <si>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</si>
  <si>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</si>
  <si>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</si>
  <si>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</si>
  <si>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</si>
  <si>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</si>
  <si>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</si>
  <si>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</si>
  <si>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</si>
  <si>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</si>
  <si>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</si>
  <si>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</si>
  <si>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</si>
  <si>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</si>
  <si>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</si>
  <si>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</si>
  <si>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</si>
  <si>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</si>
  <si>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</si>
  <si>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</si>
  <si>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</si>
  <si>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</si>
  <si>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</si>
  <si>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</si>
  <si>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</si>
  <si>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</si>
  <si>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</si>
  <si>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</si>
  <si>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</si>
  <si>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</si>
  <si>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</si>
  <si>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</si>
  <si>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</si>
  <si>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</si>
  <si>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</si>
  <si>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</si>
  <si>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</si>
  <si>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</si>
  <si>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</si>
  <si>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</si>
  <si>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</si>
  <si>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</si>
  <si>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</si>
  <si>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</si>
  <si>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</si>
  <si>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</si>
  <si>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</si>
  <si>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</si>
  <si>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</si>
  <si>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</si>
  <si>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</si>
  <si>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</si>
  <si>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</si>
  <si>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</si>
  <si>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</si>
  <si>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</si>
  <si>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</si>
  <si>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</si>
  <si>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</si>
  <si>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</si>
  <si>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</si>
  <si>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</si>
  <si>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</si>
  <si>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</si>
  <si>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</si>
  <si>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</si>
  <si>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</si>
  <si>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</si>
  <si>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</si>
  <si>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</si>
  <si>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</si>
  <si>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</si>
  <si>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</si>
  <si>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</si>
  <si>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</si>
  <si>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</si>
  <si>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</si>
  <si>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</si>
  <si>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</si>
  <si>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</si>
  <si>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</si>
  <si>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</si>
  <si>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</si>
  <si>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</si>
  <si>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</si>
  <si>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</si>
  <si>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</si>
  <si>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</si>
  <si>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</si>
  <si>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</si>
  <si>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</si>
  <si>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</si>
  <si>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</si>
  <si>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</si>
  <si>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</si>
  <si>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</si>
  <si>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</si>
  <si>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</si>
  <si>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</si>
  <si>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</si>
  <si>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</si>
  <si>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</si>
  <si>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</si>
  <si>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</si>
  <si>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</si>
  <si>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</si>
  <si>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</si>
  <si>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</si>
  <si>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</si>
  <si>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</si>
  <si>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</si>
  <si>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</si>
  <si>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</si>
  <si>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</si>
  <si>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</si>
  <si>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</si>
  <si>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</si>
  <si>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</si>
  <si>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</si>
  <si>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</si>
  <si>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</si>
  <si>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</si>
  <si>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</si>
  <si>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</si>
  <si>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</si>
  <si>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</si>
  <si>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</si>
  <si>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</si>
  <si>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</si>
  <si>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</si>
  <si>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</si>
  <si>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</si>
  <si>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</si>
  <si>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</si>
  <si>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</si>
  <si>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</si>
  <si>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</si>
  <si>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</si>
  <si>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</si>
  <si>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</si>
  <si>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</si>
  <si>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</si>
  <si>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</si>
  <si>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</si>
  <si>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</si>
  <si>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</si>
  <si>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</si>
  <si>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</si>
  <si>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</si>
  <si>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</si>
  <si>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</si>
  <si>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</si>
  <si>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</si>
  <si>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</si>
  <si>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</si>
  <si>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</si>
  <si>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</si>
  <si>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</si>
  <si>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</si>
  <si>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</si>
  <si>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</si>
  <si>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</si>
  <si>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</si>
  <si>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</si>
  <si>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</si>
  <si>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</si>
  <si>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</si>
  <si>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</si>
  <si>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</si>
  <si>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</si>
  <si>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</si>
  <si>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</si>
  <si>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</si>
  <si>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</si>
  <si>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</si>
  <si>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</si>
  <si>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</si>
  <si>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</si>
  <si>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</si>
  <si>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</si>
  <si>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</si>
  <si>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</si>
  <si>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</si>
  <si>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</si>
  <si>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</si>
  <si>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</si>
  <si>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</si>
  <si>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</si>
  <si>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</si>
  <si>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</si>
  <si>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</si>
  <si>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</si>
  <si>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</si>
  <si>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</si>
  <si>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</si>
  <si>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</si>
  <si>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</si>
  <si>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</si>
  <si>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</si>
  <si>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</si>
  <si>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</si>
  <si>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</si>
  <si>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</si>
  <si>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</si>
  <si>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</si>
  <si>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</si>
  <si>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</si>
  <si>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</si>
  <si>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</si>
  <si>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</si>
  <si>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</si>
  <si>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</si>
  <si>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</si>
  <si>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</si>
  <si>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</si>
  <si>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</si>
  <si>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</si>
  <si>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</si>
  <si>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</si>
  <si>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</si>
  <si>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</si>
  <si>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</si>
  <si>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</si>
  <si>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</si>
  <si>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</si>
  <si>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</si>
  <si>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</si>
  <si>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</si>
  <si>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</si>
  <si>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</si>
  <si>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</si>
  <si>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</si>
  <si>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</si>
  <si>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</si>
  <si>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</si>
  <si>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</si>
  <si>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</si>
  <si>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</si>
  <si>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</si>
  <si>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</si>
  <si>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</si>
  <si>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</si>
  <si>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</si>
  <si>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</si>
  <si>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</si>
  <si>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</si>
  <si>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</si>
  <si>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</si>
  <si>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</si>
  <si>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</si>
  <si>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</si>
  <si>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</si>
  <si>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</si>
  <si>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</si>
  <si>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</si>
  <si>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</si>
  <si>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</si>
  <si>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</si>
  <si>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</si>
  <si>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</si>
  <si>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</si>
  <si>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</si>
  <si>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</si>
  <si>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</si>
  <si>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</si>
  <si>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</si>
  <si>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</si>
  <si>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</si>
  <si>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</si>
  <si>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</si>
  <si>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</si>
  <si>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</si>
  <si>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</si>
  <si>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</si>
  <si>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</si>
  <si>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</si>
  <si>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</si>
  <si>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</si>
  <si>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</si>
  <si>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</si>
  <si>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</si>
  <si>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</si>
  <si>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</si>
  <si>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</si>
  <si>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</si>
  <si>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</si>
  <si>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</si>
  <si>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</si>
  <si>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</si>
  <si>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</si>
  <si>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</si>
  <si>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</si>
  <si>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</si>
  <si>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</si>
  <si>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</si>
  <si>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</si>
  <si>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</si>
  <si>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</si>
  <si>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</si>
  <si>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</si>
  <si>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</si>
  <si>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</si>
  <si>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</si>
  <si>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</si>
  <si>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</si>
  <si>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</si>
  <si>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</si>
  <si>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</si>
  <si>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</si>
  <si>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</si>
  <si>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</si>
  <si>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</si>
  <si>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</si>
  <si>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</si>
  <si>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</si>
  <si>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</si>
  <si>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</si>
  <si>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</si>
  <si>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</si>
  <si>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</si>
  <si>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</si>
  <si>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</si>
  <si>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</si>
  <si>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</si>
  <si>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</si>
  <si>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</si>
  <si>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</si>
  <si>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</si>
  <si>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</si>
  <si>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</si>
  <si>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</si>
  <si>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</si>
  <si>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</si>
  <si>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</si>
  <si>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</si>
  <si>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</si>
  <si>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</si>
  <si>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</si>
  <si>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</si>
  <si>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</si>
  <si>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</si>
  <si>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</si>
  <si>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</si>
  <si>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</si>
  <si>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</si>
  <si>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</si>
  <si>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</si>
  <si>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</si>
  <si>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</si>
  <si>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</si>
  <si>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</si>
  <si>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</si>
  <si>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</si>
  <si>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</si>
  <si>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</si>
  <si>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</si>
  <si>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</si>
  <si>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</si>
  <si>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</si>
  <si>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</si>
  <si>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</si>
  <si>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</si>
  <si>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</si>
  <si>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</si>
  <si>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</si>
  <si>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</si>
  <si>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</si>
  <si>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</si>
  <si>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</si>
  <si>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</si>
  <si>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</si>
  <si>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</si>
  <si>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</si>
  <si>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</si>
  <si>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</si>
  <si>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</si>
  <si>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</si>
  <si>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</si>
  <si>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</si>
  <si>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</si>
  <si>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</si>
  <si>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</si>
  <si>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</si>
  <si>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</si>
  <si>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</si>
  <si>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</si>
  <si>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</si>
  <si>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</si>
  <si>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</si>
  <si>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</si>
  <si>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</si>
  <si>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</si>
  <si>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</si>
  <si>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</si>
  <si>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</si>
  <si>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</si>
  <si>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</si>
  <si>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</si>
  <si>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</si>
  <si>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</si>
  <si>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</si>
  <si>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</si>
  <si>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</si>
  <si>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</si>
  <si>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</si>
  <si>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</si>
  <si>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</si>
  <si>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</si>
  <si>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</si>
  <si>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</si>
  <si>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</si>
  <si>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</si>
  <si>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</si>
  <si>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</si>
  <si>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</si>
  <si>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</si>
  <si>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</si>
  <si>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</si>
  <si>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</si>
  <si>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</si>
  <si>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</si>
  <si>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</si>
  <si>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</si>
  <si>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</si>
  <si>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</si>
  <si>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</si>
  <si>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</si>
  <si>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</si>
  <si>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</si>
  <si>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</si>
  <si>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</si>
  <si>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</si>
  <si>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</si>
  <si>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</si>
  <si>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</si>
  <si>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</si>
  <si>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</si>
  <si>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</si>
  <si>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</si>
  <si>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</si>
  <si>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</si>
  <si>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</si>
  <si>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</si>
  <si>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</si>
  <si>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</si>
  <si>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</si>
  <si>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</si>
  <si>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</si>
  <si>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</si>
  <si>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</si>
  <si>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</si>
  <si>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</si>
  <si>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</si>
  <si>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</si>
  <si>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</si>
  <si>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</si>
  <si>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</si>
  <si>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</si>
  <si>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</si>
  <si>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</si>
  <si>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</si>
  <si>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</si>
  <si>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</si>
  <si>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</si>
  <si>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</si>
  <si>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</si>
  <si>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</si>
  <si>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</si>
  <si>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</si>
  <si>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</si>
  <si>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</si>
  <si>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</si>
  <si>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</si>
  <si>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</si>
  <si>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</si>
  <si>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</si>
  <si>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</si>
  <si>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</si>
  <si>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</si>
  <si>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</si>
  <si>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</si>
  <si>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</si>
  <si>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</si>
  <si>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</si>
  <si>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</si>
  <si>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</si>
  <si>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</si>
  <si>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</si>
  <si>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</si>
  <si>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</si>
  <si>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</si>
  <si>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</si>
  <si>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</si>
  <si>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</si>
  <si>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</si>
  <si>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</si>
  <si>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</si>
  <si>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</si>
  <si>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</si>
  <si>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</si>
  <si>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</si>
  <si>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</si>
  <si>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</si>
  <si>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</si>
  <si>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</si>
  <si>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</si>
  <si>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</si>
  <si>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</si>
  <si>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</si>
  <si>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</si>
  <si>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</si>
  <si>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</si>
  <si>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</si>
  <si>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</si>
  <si>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</si>
  <si>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</si>
  <si>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</si>
  <si>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</si>
  <si>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</si>
  <si>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</si>
  <si>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</si>
  <si>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</si>
  <si>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</si>
  <si>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</si>
  <si>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</si>
  <si>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</si>
  <si>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</si>
  <si>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</si>
  <si>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</si>
  <si>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</si>
  <si>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</si>
  <si>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</si>
  <si>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</si>
  <si>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</si>
  <si>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</si>
  <si>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</si>
  <si>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</si>
  <si>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</si>
  <si>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</si>
  <si>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</si>
  <si>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</si>
  <si>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</si>
  <si>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</si>
  <si>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</si>
  <si>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</si>
  <si>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</si>
  <si>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</si>
  <si>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</si>
  <si>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</si>
  <si>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</si>
  <si>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</si>
  <si>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</si>
  <si>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</si>
  <si>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</si>
  <si>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</si>
  <si>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</si>
  <si>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</si>
  <si>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</si>
  <si>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</si>
  <si>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</si>
  <si>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</si>
  <si>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</si>
  <si>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</si>
  <si>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</si>
  <si>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</si>
  <si>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</si>
  <si>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</si>
  <si>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</si>
  <si>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</si>
  <si>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</si>
  <si>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</si>
  <si>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</si>
  <si>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</si>
  <si>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</si>
  <si>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</si>
  <si>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</si>
  <si>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</si>
  <si>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</si>
  <si>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</si>
  <si>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</si>
  <si>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</si>
  <si>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</si>
  <si>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</si>
  <si>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</si>
  <si>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</si>
  <si>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</si>
  <si>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</si>
  <si>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</si>
  <si>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</si>
  <si>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</si>
  <si>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</si>
  <si>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</si>
  <si>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</si>
  <si>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</si>
  <si>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</si>
  <si>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</si>
  <si>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</si>
  <si>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</si>
  <si>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</si>
  <si>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</si>
  <si>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</si>
  <si>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</si>
  <si>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</si>
  <si>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</si>
  <si>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</si>
  <si>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</si>
  <si>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</si>
  <si>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</si>
  <si>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</si>
  <si>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</si>
  <si>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</si>
  <si>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</si>
  <si>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</si>
  <si>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</si>
  <si>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</si>
  <si>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</si>
  <si>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</si>
  <si>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</si>
  <si>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</si>
  <si>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</si>
  <si>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</si>
  <si>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</si>
  <si>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</si>
  <si>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</si>
  <si>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</si>
  <si>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</si>
  <si>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</si>
  <si>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</si>
  <si>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</si>
  <si>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</si>
  <si>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</si>
  <si>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</si>
  <si>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</si>
  <si>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</si>
  <si>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</si>
  <si>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</si>
  <si>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</si>
  <si>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</si>
  <si>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</si>
  <si>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</si>
  <si>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</si>
  <si>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</si>
  <si>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</si>
  <si>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</si>
  <si>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</si>
  <si>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</si>
  <si>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</si>
  <si>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</si>
  <si>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</si>
  <si>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</si>
  <si>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</si>
  <si>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</si>
  <si>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</si>
  <si>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</si>
  <si>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</si>
  <si>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</si>
  <si>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</si>
  <si>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</si>
  <si>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</si>
  <si>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</si>
  <si>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</si>
  <si>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</si>
  <si>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</si>
  <si>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</si>
  <si>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</si>
  <si>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</si>
  <si>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</si>
  <si>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</si>
  <si>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</si>
  <si>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</si>
  <si>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</si>
  <si>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</si>
  <si>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</si>
  <si>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</si>
  <si>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</si>
  <si>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</si>
  <si>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</si>
  <si>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</si>
  <si>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</si>
  <si>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</si>
  <si>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</si>
  <si>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</si>
  <si>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</si>
  <si>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</si>
  <si>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</si>
  <si>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</si>
  <si>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</si>
  <si>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</si>
  <si>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</si>
  <si>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</si>
  <si>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</si>
  <si>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</si>
  <si>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</si>
  <si>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</si>
  <si>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</si>
  <si>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</si>
  <si>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</si>
  <si>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</si>
  <si>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</si>
  <si>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</si>
  <si>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</si>
  <si>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</si>
  <si>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</si>
  <si>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</si>
  <si>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</si>
  <si>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</si>
  <si>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</si>
  <si>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</si>
  <si>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</si>
  <si>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</si>
  <si>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</si>
  <si>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</si>
  <si>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</si>
  <si>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</si>
  <si>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</si>
  <si>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</si>
  <si>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</si>
  <si>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</si>
  <si>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</si>
  <si>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</si>
  <si>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</si>
  <si>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</si>
  <si>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</si>
  <si>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</si>
  <si>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</si>
  <si>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</si>
  <si>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</si>
  <si>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</si>
  <si>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</si>
  <si>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</si>
  <si>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</si>
  <si>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</si>
  <si>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</si>
  <si>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</si>
  <si>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</si>
  <si>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</si>
  <si>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</si>
  <si>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</si>
  <si>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</si>
  <si>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</si>
  <si>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</si>
  <si>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</si>
  <si>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</si>
  <si>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</si>
  <si>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</si>
  <si>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</si>
  <si>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</si>
  <si>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</si>
  <si>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</si>
  <si>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</si>
  <si>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</si>
  <si>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</si>
  <si>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</si>
  <si>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</si>
  <si>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</si>
  <si>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</si>
  <si>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</si>
  <si>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</si>
  <si>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</si>
  <si>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</si>
  <si>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</si>
  <si>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</si>
  <si>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</si>
  <si>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</si>
  <si>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</si>
  <si>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</si>
  <si>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</si>
  <si>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</si>
  <si>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</si>
  <si>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</si>
  <si>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</si>
  <si>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</si>
  <si>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</si>
  <si>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</si>
  <si>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</si>
  <si>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</si>
  <si>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</si>
  <si>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</si>
  <si>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</si>
  <si>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</si>
  <si>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</si>
  <si>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</si>
  <si>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</si>
  <si>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</si>
  <si>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</si>
  <si>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</si>
  <si>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</si>
  <si>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</si>
  <si>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</si>
  <si>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</si>
  <si>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</si>
  <si>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</si>
  <si>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</si>
  <si>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</si>
  <si>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</si>
  <si>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</si>
  <si>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</si>
  <si>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</si>
  <si>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</si>
  <si>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</si>
  <si>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</si>
  <si>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</si>
  <si>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</si>
  <si>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</si>
  <si>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</si>
  <si>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</si>
  <si>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</si>
  <si>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</si>
  <si>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</si>
  <si>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</si>
  <si>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</si>
  <si>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</si>
  <si>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</si>
  <si>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</si>
  <si>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</si>
  <si>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</si>
  <si>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</si>
  <si>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</si>
  <si>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</si>
  <si>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</si>
  <si>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</si>
  <si>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</si>
  <si>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</si>
  <si>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</si>
  <si>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</si>
  <si>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</si>
  <si>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</si>
  <si>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</si>
  <si>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</si>
  <si>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</si>
  <si>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</si>
  <si>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</si>
  <si>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</si>
  <si>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</si>
  <si>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</si>
  <si>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</si>
  <si>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</si>
  <si>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</si>
  <si>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</si>
  <si>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</si>
  <si>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</si>
  <si>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</si>
  <si>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</si>
  <si>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</si>
  <si>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</si>
  <si>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</si>
  <si>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</si>
  <si>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</si>
  <si>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</si>
  <si>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</si>
  <si>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</si>
  <si>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</si>
  <si>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</si>
  <si>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</si>
  <si>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</si>
  <si>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</si>
  <si>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</si>
  <si>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</si>
  <si>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</si>
  <si>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</si>
  <si>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</si>
  <si>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</si>
  <si>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</si>
  <si>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</si>
  <si>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</si>
  <si>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</si>
  <si>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</si>
  <si>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</si>
  <si>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</si>
  <si>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</si>
  <si>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</si>
  <si>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</si>
  <si>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</si>
  <si>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</si>
  <si>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</si>
  <si>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</si>
  <si>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</si>
  <si>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</si>
  <si>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</si>
  <si>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</si>
  <si>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</si>
  <si>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</si>
  <si>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</si>
  <si>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</si>
  <si>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</si>
  <si>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</si>
  <si>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</si>
  <si>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</si>
  <si>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</si>
  <si>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</si>
  <si>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</si>
  <si>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</si>
  <si>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</si>
  <si>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</si>
  <si>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</si>
  <si>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</si>
  <si>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</si>
  <si>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</si>
  <si>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</si>
  <si>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</si>
  <si>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</si>
  <si>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</si>
  <si>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</si>
  <si>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</si>
  <si>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</si>
  <si>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</si>
  <si>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</si>
  <si>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</si>
  <si>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</si>
  <si>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</si>
  <si>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</si>
  <si>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</si>
  <si>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</si>
  <si>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</si>
  <si>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</si>
  <si>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</si>
  <si>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</si>
  <si>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</si>
  <si>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</si>
  <si>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</si>
  <si>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</si>
  <si>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</si>
  <si>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</si>
  <si>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</si>
  <si>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</si>
  <si>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</si>
  <si>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</si>
  <si>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</si>
  <si>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</si>
  <si>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</si>
  <si>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</si>
  <si>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</si>
  <si>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</si>
  <si>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</si>
  <si>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</si>
  <si>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</si>
  <si>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</si>
  <si>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</si>
  <si>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</si>
  <si>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</si>
  <si>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</si>
  <si>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</si>
  <si>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</si>
  <si>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</si>
  <si>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</si>
  <si>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</si>
  <si>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</si>
  <si>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</si>
  <si>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</si>
  <si>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</si>
  <si>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</si>
  <si>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</si>
  <si>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</si>
  <si>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</si>
  <si>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</si>
  <si>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</si>
  <si>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</si>
  <si>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</si>
  <si>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</si>
  <si>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</si>
  <si>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</si>
  <si>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</si>
  <si>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</si>
  <si>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</si>
  <si>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</si>
  <si>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</si>
  <si>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</si>
  <si>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</si>
  <si>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</si>
  <si>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</si>
  <si>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</si>
  <si>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</si>
  <si>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</si>
  <si>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</si>
  <si>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</si>
  <si>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</si>
  <si>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</si>
  <si>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</si>
  <si>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</si>
  <si>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</si>
  <si>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</si>
  <si>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</si>
  <si>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</si>
  <si>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</si>
  <si>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</si>
  <si>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</si>
  <si>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</si>
  <si>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</si>
  <si>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</si>
  <si>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</si>
  <si>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</si>
  <si>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</si>
  <si>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</si>
  <si>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</si>
  <si>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</si>
  <si>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</si>
  <si>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</si>
  <si>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</si>
  <si>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</si>
  <si>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</si>
  <si>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</si>
  <si>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</si>
  <si>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</si>
  <si>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</si>
  <si>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</si>
  <si>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</si>
  <si>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</si>
  <si>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</si>
  <si>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</si>
  <si>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</si>
  <si>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</si>
  <si>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</si>
  <si>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</si>
  <si>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</si>
  <si>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</si>
  <si>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</si>
  <si>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</si>
  <si>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</si>
  <si>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</si>
  <si>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</si>
  <si>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</si>
  <si>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</si>
  <si>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</si>
  <si>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</si>
  <si>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</si>
  <si>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</si>
  <si>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</si>
  <si>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</si>
  <si>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</si>
  <si>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</si>
  <si>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</si>
  <si>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</si>
  <si>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</si>
  <si>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</si>
  <si>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</si>
  <si>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</si>
  <si>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</si>
  <si>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</si>
  <si>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</si>
  <si>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</si>
  <si>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</si>
  <si>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</si>
  <si>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</si>
  <si>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</si>
  <si>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</si>
  <si>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</si>
  <si>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</si>
  <si>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</si>
  <si>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</si>
  <si>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</si>
  <si>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</si>
  <si>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</si>
  <si>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</si>
  <si>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</si>
  <si>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</si>
  <si>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</si>
  <si>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</si>
  <si>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</si>
  <si>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</si>
  <si>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</si>
  <si>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</si>
  <si>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</si>
  <si>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</si>
  <si>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</si>
  <si>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</si>
  <si>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</si>
  <si>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</si>
  <si>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</si>
  <si>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</si>
  <si>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</si>
  <si>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</si>
  <si>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</si>
  <si>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</si>
  <si>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</si>
  <si>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</si>
  <si>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</si>
  <si>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</si>
  <si>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</si>
  <si>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</si>
  <si>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</si>
  <si>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</si>
  <si>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</si>
  <si>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</si>
  <si>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</si>
  <si>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</si>
  <si>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</si>
  <si>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</si>
  <si>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</si>
  <si>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</si>
  <si>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</si>
  <si>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</si>
  <si>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</si>
  <si>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</si>
  <si>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</si>
  <si>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</si>
  <si>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</si>
  <si>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</si>
  <si>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</si>
  <si>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</si>
  <si>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</si>
  <si>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</si>
  <si>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</si>
  <si>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</si>
  <si>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</si>
  <si>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</si>
  <si>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</si>
  <si>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</si>
  <si>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</si>
  <si>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</si>
  <si>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</si>
  <si>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</si>
  <si>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</si>
  <si>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</si>
  <si>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</si>
  <si>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</si>
  <si>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</si>
  <si>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</si>
  <si>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</si>
  <si>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</si>
  <si>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</si>
  <si>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</si>
  <si>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</si>
  <si>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</si>
  <si>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</si>
  <si>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</si>
  <si>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</si>
  <si>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</si>
  <si>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</si>
  <si>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</si>
  <si>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</si>
  <si>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</si>
  <si>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</si>
  <si>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</si>
  <si>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</si>
  <si>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</si>
  <si>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</si>
  <si>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</si>
  <si>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</si>
  <si>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</si>
  <si>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</si>
  <si>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</si>
  <si>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</si>
  <si>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</si>
  <si>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</si>
  <si>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</si>
  <si>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</si>
  <si>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</si>
  <si>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</si>
  <si>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</si>
  <si>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</si>
  <si>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</si>
  <si>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</si>
  <si>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</si>
  <si>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</si>
  <si>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</si>
  <si>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</si>
  <si>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</si>
  <si>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</si>
  <si>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</si>
  <si>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</si>
  <si>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</si>
  <si>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</si>
  <si>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</si>
  <si>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</si>
  <si>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</si>
  <si>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</si>
  <si>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</si>
  <si>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</si>
  <si>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</si>
  <si>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</si>
  <si>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</si>
  <si>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</si>
  <si>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</si>
  <si>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</si>
  <si>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</si>
  <si>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</si>
  <si>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</si>
  <si>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</si>
  <si>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</si>
  <si>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</si>
  <si>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</si>
  <si>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</si>
  <si>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</si>
  <si>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</si>
  <si>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</si>
  <si>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</si>
  <si>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</si>
  <si>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</si>
  <si>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</si>
  <si>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</si>
  <si>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</si>
  <si>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</si>
  <si>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</si>
  <si>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</si>
  <si>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</si>
  <si>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</si>
  <si>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</si>
  <si>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</si>
  <si>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</si>
  <si>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</si>
  <si>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</si>
  <si>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</si>
  <si>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</si>
  <si>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</si>
  <si>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</si>
  <si>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</si>
  <si>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</si>
  <si>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</si>
  <si>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</si>
  <si>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</si>
  <si>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</si>
  <si>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</si>
  <si>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</si>
  <si>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</si>
  <si>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</si>
  <si>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</si>
  <si>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</si>
  <si>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</si>
  <si>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</si>
  <si>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</si>
  <si>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</si>
  <si>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</si>
  <si>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</si>
  <si>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</si>
  <si>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</si>
  <si>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</si>
  <si>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</si>
  <si>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</si>
  <si>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</si>
  <si>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</si>
  <si>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</si>
  <si>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</si>
  <si>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</si>
  <si>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</si>
  <si>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</si>
  <si>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</si>
  <si>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</si>
  <si>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</si>
  <si>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</si>
  <si>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</si>
  <si>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</si>
  <si>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</si>
  <si>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</si>
  <si>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</si>
  <si>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</si>
  <si>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</si>
  <si>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</si>
  <si>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</si>
  <si>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</si>
  <si>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</si>
  <si>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</si>
  <si>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</si>
  <si>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</si>
  <si>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</si>
  <si>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</si>
  <si>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</si>
  <si>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</si>
  <si>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</si>
  <si>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</si>
  <si>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</si>
  <si>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</si>
  <si>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</si>
  <si>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</si>
  <si>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</si>
  <si>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</si>
  <si>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</si>
  <si>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</si>
  <si>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</si>
  <si>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</si>
  <si>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</si>
  <si>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</si>
  <si>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</si>
  <si>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</si>
  <si>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</si>
  <si>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</si>
  <si>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</si>
  <si>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</si>
  <si>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</si>
  <si>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</si>
  <si>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</si>
  <si>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</si>
  <si>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</si>
  <si>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</si>
  <si>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</si>
  <si>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</si>
  <si>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</si>
  <si>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</si>
  <si>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</si>
  <si>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</si>
  <si>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</si>
  <si>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</si>
  <si>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</si>
  <si>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</si>
  <si>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</si>
  <si>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</si>
  <si>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</si>
  <si>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</si>
  <si>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</si>
  <si>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</si>
  <si>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</si>
  <si>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</si>
  <si>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</si>
  <si>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</si>
  <si>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</si>
  <si>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</si>
  <si>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</si>
  <si>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</si>
  <si>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</si>
  <si>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</si>
  <si>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</si>
  <si>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</si>
  <si>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</si>
  <si>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</si>
  <si>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</si>
  <si>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</si>
  <si>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</si>
  <si>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</si>
  <si>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</si>
  <si>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</si>
  <si>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</si>
  <si>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</si>
  <si>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</si>
  <si>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</si>
  <si>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</si>
  <si>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</si>
  <si>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</si>
  <si>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</si>
  <si>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</si>
  <si>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</si>
  <si>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</si>
  <si>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</si>
  <si>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</si>
  <si>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</si>
  <si>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</si>
  <si>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</si>
  <si>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</si>
  <si>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</si>
  <si>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</si>
  <si>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</si>
  <si>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</si>
  <si>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</si>
  <si>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</si>
  <si>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</si>
  <si>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</si>
  <si>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</si>
  <si>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</si>
  <si>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</si>
  <si>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</si>
  <si>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</si>
  <si>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</si>
  <si>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</si>
  <si>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</si>
  <si>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</si>
  <si>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</si>
  <si>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</si>
  <si>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</si>
  <si>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</si>
  <si>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</si>
  <si>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</si>
  <si>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</si>
  <si>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</si>
  <si>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</si>
  <si>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</si>
  <si>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</si>
  <si>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</si>
  <si>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</si>
  <si>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</si>
  <si>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</si>
  <si>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</si>
  <si>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</si>
  <si>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</si>
  <si>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</si>
  <si>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</si>
  <si>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</si>
  <si>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</si>
  <si>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</si>
  <si>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</si>
  <si>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</si>
  <si>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</si>
  <si>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</si>
  <si>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</si>
  <si>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</si>
  <si>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</si>
  <si>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</si>
  <si>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</si>
  <si>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</si>
  <si>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</si>
  <si>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</si>
  <si>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</si>
  <si>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</si>
  <si>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</si>
  <si>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</si>
  <si>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</si>
  <si>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</si>
  <si>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</si>
  <si>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</si>
  <si>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</si>
  <si>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</si>
  <si>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</si>
  <si>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</si>
  <si>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</si>
  <si>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</si>
  <si>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</si>
  <si>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</si>
  <si>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</si>
  <si>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</si>
  <si>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</si>
  <si>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</si>
  <si>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</si>
  <si>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</si>
  <si>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</si>
  <si>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</si>
  <si>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</si>
  <si>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</si>
  <si>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</si>
  <si>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</si>
  <si>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</si>
  <si>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</si>
  <si>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</si>
  <si>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</si>
  <si>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</si>
  <si>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</si>
  <si>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</si>
  <si>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</si>
  <si>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</si>
  <si>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</si>
  <si>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</si>
  <si>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</si>
  <si>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</si>
  <si>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</si>
  <si>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</si>
  <si>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</si>
  <si>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</si>
  <si>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</si>
  <si>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</si>
  <si>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</si>
  <si>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</si>
  <si>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</si>
  <si>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</si>
  <si>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</si>
  <si>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</si>
  <si>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</si>
  <si>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</si>
  <si>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</si>
  <si>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</si>
  <si>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</si>
  <si>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</si>
  <si>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</si>
  <si>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</si>
  <si>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</si>
  <si>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</si>
  <si>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</si>
  <si>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</si>
  <si>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</si>
  <si>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</si>
  <si>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</si>
  <si>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</si>
  <si>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</si>
  <si>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</si>
  <si>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</si>
  <si>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</si>
  <si>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</si>
  <si>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</si>
  <si>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</si>
  <si>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</si>
  <si>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</si>
  <si>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</si>
  <si>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</si>
  <si>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</si>
  <si>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</si>
  <si>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</si>
  <si>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</si>
  <si>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</si>
  <si>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</si>
  <si>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</si>
  <si>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</si>
  <si>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</si>
  <si>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</si>
  <si>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</si>
  <si>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</si>
  <si>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</si>
  <si>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</si>
  <si>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</si>
  <si>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</si>
  <si>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</si>
  <si>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</si>
  <si>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</si>
  <si>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</si>
  <si>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</si>
  <si>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</si>
  <si>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</si>
  <si>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</si>
  <si>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</si>
  <si>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</si>
  <si>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</si>
  <si>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</si>
  <si>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</si>
  <si>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</si>
  <si>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</si>
  <si>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</si>
  <si>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</si>
  <si>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</si>
  <si>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</si>
  <si>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</si>
  <si>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</si>
  <si>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</si>
  <si>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</si>
  <si>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</si>
  <si>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</si>
  <si>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</si>
  <si>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</si>
  <si>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</si>
  <si>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</si>
  <si>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</si>
  <si>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</si>
  <si>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</si>
  <si>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</si>
  <si>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</si>
  <si>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</si>
  <si>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</si>
  <si>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</si>
  <si>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</si>
  <si>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</si>
  <si>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</si>
  <si>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</si>
  <si>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</si>
  <si>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</si>
  <si>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</si>
  <si>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</si>
  <si>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</si>
  <si>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</si>
  <si>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</si>
  <si>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</si>
  <si>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</si>
  <si>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</si>
  <si>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</si>
  <si>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</si>
  <si>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</si>
  <si>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</si>
  <si>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</si>
  <si>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</si>
  <si>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</si>
  <si>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</si>
  <si>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</si>
  <si>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</si>
  <si>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</si>
  <si>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</si>
  <si>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</si>
  <si>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</si>
  <si>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</si>
  <si>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</si>
  <si>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</si>
  <si>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</si>
  <si>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</si>
  <si>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</si>
  <si>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</si>
  <si>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</si>
  <si>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</si>
  <si>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</si>
  <si>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</si>
  <si>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</si>
  <si>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</si>
  <si>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</si>
  <si>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</si>
  <si>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</si>
  <si>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</si>
  <si>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</si>
  <si>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</si>
  <si>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</si>
  <si>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</si>
  <si>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</si>
  <si>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</si>
  <si>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</si>
  <si>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</si>
  <si>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</si>
  <si>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</si>
  <si>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</si>
  <si>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</si>
  <si>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</si>
  <si>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</si>
  <si>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</si>
  <si>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</si>
  <si>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</si>
  <si>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</si>
  <si>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</si>
  <si>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</si>
  <si>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</si>
  <si>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</si>
  <si>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</si>
  <si>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</si>
  <si>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</si>
  <si>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</si>
  <si>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</si>
  <si>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</si>
  <si>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</si>
  <si>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</si>
  <si>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</si>
  <si>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</si>
  <si>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</si>
  <si>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</si>
  <si>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</si>
  <si>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</si>
  <si>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</si>
  <si>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</si>
  <si>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</si>
  <si>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</si>
  <si>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</si>
  <si>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</si>
  <si>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</si>
  <si>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</si>
  <si>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</si>
  <si>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</si>
  <si>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</si>
  <si>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</si>
  <si>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</si>
  <si>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</si>
  <si>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</si>
  <si>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</si>
  <si>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</si>
  <si>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</si>
  <si>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</si>
  <si>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</si>
  <si>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</si>
  <si>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</si>
  <si>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</si>
  <si>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</si>
  <si>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</si>
  <si>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</si>
  <si>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</si>
  <si>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</si>
  <si>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</si>
  <si>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</si>
  <si>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</si>
  <si>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</si>
  <si>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</si>
  <si>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</si>
  <si>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</si>
  <si>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</si>
  <si>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</si>
  <si>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</si>
  <si>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</si>
  <si>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</si>
  <si>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</si>
  <si>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</si>
  <si>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</si>
  <si>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</si>
  <si>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</si>
  <si>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</si>
  <si>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</si>
  <si>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</si>
  <si>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</si>
  <si>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</si>
  <si>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</si>
  <si>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</si>
  <si>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</si>
  <si>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</si>
  <si>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</si>
  <si>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</si>
  <si>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</si>
  <si>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</si>
  <si>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</si>
  <si>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</si>
  <si>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</si>
  <si>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</si>
  <si>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</si>
  <si>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</si>
  <si>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</si>
  <si>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</si>
  <si>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</si>
  <si>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</si>
  <si>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</si>
  <si>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</si>
  <si>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</si>
  <si>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</si>
  <si>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</si>
  <si>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</si>
  <si>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</si>
  <si>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</si>
  <si>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</si>
  <si>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</si>
  <si>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</si>
  <si>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</si>
  <si>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</si>
  <si>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</si>
  <si>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</si>
  <si>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</si>
  <si>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</si>
  <si>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</si>
  <si>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</si>
  <si>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</si>
  <si>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</si>
  <si>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</si>
  <si>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</si>
  <si>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</si>
  <si>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</si>
  <si>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</si>
  <si>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</si>
  <si>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</si>
  <si>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</si>
  <si>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</si>
  <si>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</si>
  <si>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</si>
  <si>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</si>
  <si>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</si>
  <si>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</si>
  <si>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</si>
  <si>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</si>
  <si>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</si>
  <si>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</si>
  <si>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</si>
  <si>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</si>
  <si>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</si>
  <si>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</si>
  <si>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</si>
  <si>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</si>
  <si>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</si>
  <si>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</si>
  <si>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</si>
  <si>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</si>
  <si>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</si>
  <si>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</si>
  <si>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</si>
  <si>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</si>
  <si>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</si>
  <si>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</si>
  <si>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</si>
  <si>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</si>
  <si>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</si>
  <si>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</si>
  <si>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</si>
  <si>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</si>
  <si>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</si>
  <si>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</si>
  <si>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</si>
  <si>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</si>
  <si>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</si>
  <si>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</si>
  <si>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</si>
  <si>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</si>
  <si>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</si>
  <si>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</si>
  <si>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</si>
  <si>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</si>
  <si>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</si>
  <si>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</si>
  <si>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</si>
  <si>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</si>
  <si>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</si>
  <si>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</si>
  <si>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</si>
  <si>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</si>
  <si>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</si>
  <si>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</si>
  <si>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</si>
  <si>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</si>
  <si>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</si>
  <si>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</si>
  <si>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</si>
  <si>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</si>
  <si>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</si>
  <si>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</si>
  <si>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</si>
  <si>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</si>
  <si>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</si>
  <si>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</si>
  <si>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</si>
  <si>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</si>
  <si>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</si>
  <si>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</si>
  <si>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</si>
  <si>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</si>
  <si>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</si>
  <si>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</si>
  <si>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</si>
  <si>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</si>
  <si>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</si>
  <si>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</si>
  <si>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</si>
  <si>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</si>
  <si>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</si>
  <si>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</si>
  <si>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</si>
  <si>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</si>
  <si>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</si>
  <si>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</si>
  <si>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</si>
  <si>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</si>
  <si>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</si>
  <si>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</si>
  <si>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</si>
  <si>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</si>
  <si>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</si>
  <si>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</si>
  <si>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</si>
  <si>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</si>
  <si>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</si>
  <si>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</si>
  <si>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</si>
  <si>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</si>
  <si>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</si>
  <si>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</si>
  <si>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</si>
  <si>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</si>
  <si>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</si>
  <si>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</si>
  <si>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</si>
  <si>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</si>
  <si>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</si>
  <si>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</si>
  <si>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</si>
  <si>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</si>
  <si>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</si>
  <si>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</si>
  <si>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</si>
  <si>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</si>
  <si>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</si>
  <si>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</si>
  <si>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</si>
  <si>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</si>
  <si>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</si>
  <si>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</si>
  <si>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</si>
  <si>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</si>
  <si>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</si>
  <si>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</si>
  <si>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</si>
  <si>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</si>
  <si>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</si>
  <si>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</si>
  <si>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</si>
  <si>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</si>
  <si>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</si>
  <si>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</si>
  <si>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</si>
  <si>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</si>
  <si>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</si>
  <si>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</si>
  <si>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</si>
  <si>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</si>
  <si>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</si>
  <si>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</si>
  <si>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</si>
  <si>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</si>
  <si>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</si>
  <si>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</si>
  <si>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</si>
  <si>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</si>
  <si>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</si>
  <si>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</si>
  <si>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</si>
  <si>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</si>
  <si>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</si>
  <si>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</si>
  <si>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</si>
  <si>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</si>
  <si>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</si>
  <si>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</si>
  <si>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</si>
  <si>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</si>
  <si>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</si>
  <si>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</si>
  <si>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</si>
  <si>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</si>
  <si>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</si>
  <si>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</si>
  <si>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</si>
  <si>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</si>
  <si>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</si>
  <si>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</si>
  <si>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</si>
  <si>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</si>
  <si>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</si>
  <si>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</si>
  <si>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</si>
  <si>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</si>
  <si>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</si>
  <si>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</si>
  <si>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</si>
  <si>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</si>
  <si>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</si>
  <si>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</si>
  <si>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</si>
  <si>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</si>
  <si>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</si>
  <si>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</si>
  <si>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</si>
  <si>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</si>
  <si>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</si>
  <si>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</si>
  <si>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</si>
  <si>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</si>
  <si>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</si>
  <si>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</si>
  <si>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</si>
  <si>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</si>
  <si>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</si>
  <si>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</si>
  <si>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</si>
  <si>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</si>
  <si>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</si>
  <si>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</si>
  <si>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</si>
  <si>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</si>
  <si>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</si>
  <si>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</si>
  <si>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</si>
  <si>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</si>
  <si>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</si>
  <si>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</si>
  <si>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</si>
  <si>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</si>
  <si>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</si>
  <si>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</si>
  <si>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</si>
  <si>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</si>
  <si>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</si>
  <si>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</si>
  <si>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</si>
  <si>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</si>
  <si>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</si>
  <si>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</si>
  <si>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</si>
  <si>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</si>
  <si>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</si>
  <si>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</si>
  <si>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</si>
  <si>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</si>
  <si>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</si>
  <si>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</si>
  <si>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</si>
  <si>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</si>
  <si>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</si>
  <si>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</si>
  <si>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</si>
  <si>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</si>
  <si>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</si>
  <si>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</si>
  <si>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</si>
  <si>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</si>
  <si>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</si>
  <si>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</si>
  <si>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</si>
  <si>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</si>
  <si>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</si>
  <si>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</si>
  <si>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</si>
  <si>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</si>
  <si>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</si>
  <si>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</si>
  <si>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</si>
  <si>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</si>
  <si>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</si>
  <si>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</si>
  <si>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</si>
  <si>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</si>
  <si>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</si>
  <si>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</si>
  <si>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</si>
  <si>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</si>
  <si>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</si>
  <si>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</si>
  <si>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</si>
  <si>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</si>
  <si>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</si>
  <si>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</si>
  <si>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</si>
  <si>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</si>
  <si>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</si>
  <si>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</si>
  <si>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</si>
  <si>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</si>
  <si>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</si>
  <si>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</si>
  <si>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</si>
  <si>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</si>
  <si>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</si>
  <si>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</si>
  <si>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</si>
  <si>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</si>
  <si>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</si>
  <si>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</si>
  <si>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</si>
  <si>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</si>
  <si>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</si>
  <si>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</si>
  <si>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</si>
  <si>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</si>
  <si>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</si>
  <si>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</si>
  <si>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</si>
  <si>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</si>
  <si>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</si>
  <si>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</si>
  <si>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</si>
  <si>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</si>
  <si>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</si>
  <si>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</si>
  <si>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</si>
  <si>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</si>
  <si>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</si>
  <si>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</si>
  <si>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</si>
  <si>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</si>
  <si>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</si>
  <si>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</si>
  <si>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</si>
  <si>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</si>
  <si>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</si>
  <si>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</si>
  <si>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</si>
  <si>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</si>
  <si>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</si>
  <si>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</si>
  <si>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</si>
  <si>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</si>
  <si>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</si>
  <si>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</si>
  <si>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</si>
  <si>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</si>
  <si>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</si>
  <si>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</si>
  <si>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</si>
  <si>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</si>
  <si>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</si>
  <si>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</si>
  <si>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</si>
  <si>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</si>
  <si>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</si>
  <si>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</si>
  <si>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</si>
  <si>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</si>
  <si>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</si>
  <si>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</si>
  <si>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</si>
  <si>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</si>
  <si>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</si>
  <si>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</si>
  <si>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</si>
  <si>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</si>
  <si>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</si>
  <si>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</si>
  <si>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</si>
  <si>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</si>
  <si>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</si>
  <si>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</si>
  <si>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</si>
  <si>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</si>
  <si>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</si>
  <si>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</si>
  <si>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</si>
  <si>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</si>
  <si>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</si>
  <si>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</si>
  <si>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</si>
  <si>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</si>
  <si>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</si>
  <si>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</si>
  <si>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</si>
  <si>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</si>
  <si>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</si>
  <si>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</si>
  <si>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</si>
  <si>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</si>
  <si>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</si>
  <si>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</si>
  <si>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</si>
  <si>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</si>
  <si>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</si>
  <si>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</si>
  <si>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</si>
  <si>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</si>
  <si>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</si>
  <si>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</si>
  <si>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</si>
  <si>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</si>
  <si>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</si>
  <si>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</si>
  <si>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</si>
  <si>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</si>
  <si>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</si>
  <si>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</si>
  <si>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</si>
  <si>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</si>
  <si>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</si>
  <si>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</si>
  <si>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</si>
  <si>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</si>
  <si>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</si>
  <si>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</si>
  <si>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</si>
  <si>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</si>
  <si>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</si>
  <si>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</si>
  <si>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</si>
  <si>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</si>
  <si>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</si>
  <si>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</si>
  <si>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</si>
  <si>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</si>
  <si>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</si>
  <si>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</si>
  <si>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</si>
  <si>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</si>
  <si>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</si>
  <si>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</si>
  <si>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</si>
  <si>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</si>
  <si>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</si>
  <si>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</si>
  <si>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</si>
  <si>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</si>
  <si>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</si>
  <si>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</si>
  <si>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</si>
  <si>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</si>
  <si>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</si>
  <si>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</si>
  <si>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</si>
  <si>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</si>
  <si>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</si>
  <si>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</si>
  <si>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</si>
  <si>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</si>
  <si>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</si>
  <si>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</si>
  <si>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</si>
  <si>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</si>
  <si>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</si>
  <si>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</si>
  <si>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</si>
  <si>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</si>
  <si>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</si>
  <si>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</si>
  <si>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</si>
  <si>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</si>
  <si>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</si>
  <si>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</si>
  <si>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</si>
  <si>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</si>
  <si>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</si>
  <si>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</si>
  <si>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</si>
  <si>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</si>
  <si>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</si>
  <si>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</si>
  <si>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</si>
  <si>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</si>
  <si>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</si>
  <si>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</si>
  <si>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</si>
  <si>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</si>
  <si>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</si>
  <si>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</si>
  <si>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</si>
  <si>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</si>
  <si>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</si>
  <si>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</si>
  <si>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</si>
  <si>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</si>
  <si>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</si>
  <si>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</si>
  <si>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</si>
  <si>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</si>
  <si>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</si>
  <si>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</si>
  <si>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</si>
  <si>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</si>
  <si>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</si>
  <si>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</si>
  <si>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</si>
  <si>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</si>
  <si>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</si>
  <si>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</si>
  <si>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</si>
  <si>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</si>
  <si>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</si>
  <si>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</si>
  <si>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</si>
  <si>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</si>
  <si>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</si>
  <si>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</si>
  <si>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</si>
  <si>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</si>
  <si>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</si>
  <si>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</si>
  <si>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</si>
  <si>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</si>
  <si>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</si>
  <si>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</si>
  <si>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</si>
  <si>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</si>
  <si>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</si>
  <si>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</si>
  <si>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</si>
  <si>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</si>
  <si>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</si>
  <si>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</si>
  <si>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</si>
  <si>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</si>
  <si>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</si>
  <si>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</si>
  <si>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</si>
  <si>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</si>
  <si>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</si>
  <si>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</si>
  <si>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</si>
  <si>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</si>
  <si>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</si>
  <si>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</si>
  <si>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</si>
  <si>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</si>
  <si>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</si>
  <si>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</si>
  <si>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</si>
  <si>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</si>
  <si>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</si>
  <si>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</si>
  <si>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</si>
  <si>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</si>
  <si>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</si>
  <si>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</si>
  <si>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</si>
  <si>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</si>
  <si>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</si>
  <si>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</si>
  <si>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</si>
  <si>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</si>
  <si>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</si>
  <si>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</si>
  <si>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</si>
  <si>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</si>
  <si>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</si>
  <si>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</si>
  <si>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</si>
  <si>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</si>
  <si>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</si>
  <si>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</si>
  <si>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</si>
  <si>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</si>
  <si>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</si>
  <si>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</si>
  <si>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</si>
  <si>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</si>
  <si>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</si>
  <si>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</si>
  <si>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</si>
  <si>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</si>
  <si>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</si>
  <si>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</si>
  <si>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</si>
  <si>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</si>
  <si>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</si>
  <si>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</si>
  <si>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</si>
  <si>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</si>
  <si>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</si>
  <si>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</si>
  <si>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</si>
  <si>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</si>
  <si>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</si>
  <si>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</si>
  <si>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</si>
  <si>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</si>
  <si>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</si>
  <si>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</si>
  <si>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</si>
  <si>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</si>
  <si>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</si>
  <si>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</si>
  <si>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</si>
  <si>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</si>
  <si>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</si>
  <si>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</si>
  <si>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</si>
  <si>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</si>
  <si>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</si>
  <si>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</si>
  <si>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</si>
  <si>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</si>
  <si>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</si>
  <si>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</si>
  <si>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</si>
  <si>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</si>
  <si>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</si>
  <si>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</si>
  <si>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</si>
  <si>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</si>
  <si>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</si>
  <si>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</si>
  <si>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</si>
  <si>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</si>
  <si>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</si>
  <si>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</si>
  <si>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</si>
  <si>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</si>
  <si>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</si>
  <si>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</si>
  <si>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</si>
  <si>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</si>
  <si>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</si>
  <si>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</si>
  <si>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</si>
  <si>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</si>
  <si>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</si>
  <si>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</si>
  <si>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</si>
  <si>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</si>
  <si>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</si>
  <si>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</si>
  <si>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</si>
  <si>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</si>
  <si>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</si>
  <si>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</si>
  <si>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</si>
  <si>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</si>
  <si>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</si>
  <si>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</si>
  <si>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</si>
  <si>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</si>
  <si>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</si>
  <si>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</si>
  <si>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</si>
  <si>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</si>
  <si>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</si>
  <si>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</si>
  <si>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</si>
  <si>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</si>
  <si>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</si>
  <si>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</si>
  <si>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</si>
  <si>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</si>
  <si>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</si>
  <si>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</si>
  <si>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</si>
  <si>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</si>
  <si>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</si>
  <si>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</si>
  <si>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</si>
  <si>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</si>
  <si>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</si>
  <si>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</si>
  <si>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</si>
  <si>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</si>
  <si>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</si>
  <si>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</si>
  <si>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</si>
  <si>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</si>
  <si>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</si>
  <si>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</si>
  <si>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</si>
  <si>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</si>
  <si>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</si>
  <si>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</si>
  <si>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</si>
  <si>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</si>
  <si>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</si>
  <si>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</si>
  <si>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</si>
  <si>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</si>
  <si>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</si>
  <si>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</si>
  <si>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</si>
  <si>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</si>
  <si>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</si>
  <si>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</si>
  <si>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</si>
  <si>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</si>
  <si>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</si>
  <si>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</si>
  <si>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</si>
  <si>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</si>
  <si>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</si>
  <si>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</si>
  <si>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</si>
  <si>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</si>
  <si>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</si>
  <si>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</si>
  <si>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</si>
  <si>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</si>
  <si>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</si>
  <si>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</si>
  <si>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</si>
  <si>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</si>
  <si>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</si>
  <si>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</si>
  <si>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</si>
  <si>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</si>
  <si>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</si>
  <si>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</si>
  <si>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</si>
  <si>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</si>
  <si>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</si>
  <si>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</si>
  <si>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</si>
  <si>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</si>
  <si>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</si>
  <si>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</si>
  <si>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</si>
  <si>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</si>
  <si>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</si>
  <si>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</si>
  <si>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</si>
  <si>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</si>
  <si>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</si>
  <si>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</si>
  <si>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</si>
  <si>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</si>
  <si>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</si>
  <si>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</si>
  <si>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</si>
  <si>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</si>
  <si>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</si>
  <si>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</si>
  <si>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</si>
  <si>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</si>
  <si>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</si>
  <si>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</si>
  <si>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</si>
  <si>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</si>
  <si>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</si>
  <si>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</si>
  <si>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</si>
  <si>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</si>
  <si>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</si>
  <si>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</si>
  <si>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</si>
  <si>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</si>
  <si>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</si>
  <si>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</si>
  <si>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</si>
  <si>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</si>
  <si>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</si>
  <si>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</si>
  <si>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</si>
  <si>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</si>
  <si>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</si>
  <si>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</si>
  <si>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</si>
  <si>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</si>
  <si>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</si>
  <si>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</si>
  <si>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</si>
  <si>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</si>
  <si>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</si>
  <si>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</si>
  <si>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</si>
  <si>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</si>
  <si>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</si>
  <si>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</si>
  <si>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</si>
  <si>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</si>
  <si>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</si>
  <si>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</si>
  <si>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</si>
  <si>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</si>
  <si>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</si>
  <si>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</si>
  <si>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</si>
  <si>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</si>
  <si>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</si>
  <si>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</si>
  <si>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</si>
  <si>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</si>
  <si>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</si>
  <si>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</si>
  <si>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</si>
  <si>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</si>
  <si>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</si>
  <si>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</si>
  <si>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</si>
  <si>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</si>
  <si>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</si>
  <si>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</si>
  <si>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</si>
  <si>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</si>
  <si>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</si>
  <si>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</si>
  <si>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</si>
  <si>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</si>
  <si>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</si>
  <si>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</si>
  <si>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</si>
  <si>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</si>
  <si>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</si>
  <si>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</si>
  <si>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</si>
  <si>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</si>
  <si>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</si>
  <si>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</si>
  <si>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</si>
  <si>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</si>
  <si>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</si>
  <si>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</si>
  <si>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</si>
  <si>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</si>
  <si>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</si>
  <si>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</si>
  <si>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</si>
  <si>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</si>
  <si>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</si>
  <si>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</si>
  <si>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</si>
  <si>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</si>
  <si>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</si>
  <si>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</si>
  <si>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</si>
  <si>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</si>
  <si>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</si>
  <si>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</si>
  <si>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</si>
  <si>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</si>
  <si>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</si>
  <si>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</si>
  <si>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</si>
  <si>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</si>
  <si>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</si>
  <si>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</si>
  <si>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</si>
  <si>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</si>
  <si>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</si>
  <si>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</si>
  <si>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</si>
  <si>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</si>
  <si>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</si>
  <si>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</si>
  <si>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</si>
  <si>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</si>
  <si>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</si>
  <si>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</si>
  <si>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</si>
  <si>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</si>
  <si>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</si>
  <si>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</si>
  <si>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</si>
  <si>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</si>
  <si>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</si>
  <si>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</si>
  <si>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</si>
  <si>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</si>
  <si>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</si>
  <si>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</si>
  <si>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</si>
  <si>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</si>
  <si>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</si>
  <si>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</si>
  <si>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</si>
  <si>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</si>
  <si>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</si>
  <si>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</si>
  <si>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</si>
  <si>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</si>
  <si>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</si>
  <si>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</si>
  <si>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</si>
  <si>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</si>
  <si>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</si>
  <si>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</si>
  <si>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</si>
  <si>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</si>
  <si>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</si>
  <si>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</si>
  <si>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</si>
  <si>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</si>
  <si>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</si>
  <si>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</si>
  <si>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</si>
  <si>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</si>
  <si>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</si>
  <si>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</si>
  <si>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</si>
  <si>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</si>
  <si>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</si>
  <si>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</si>
  <si>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</si>
  <si>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</si>
  <si>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</si>
  <si>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</si>
  <si>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</si>
  <si>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</si>
  <si>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</si>
  <si>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</si>
  <si>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</si>
  <si>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</si>
  <si>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</si>
  <si>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</si>
  <si>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</si>
  <si>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</si>
  <si>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</si>
  <si>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</si>
  <si>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</si>
  <si>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</si>
  <si>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</si>
  <si>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</si>
  <si>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</si>
  <si>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</si>
  <si>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</si>
  <si>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</si>
  <si>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</si>
  <si>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</si>
  <si>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</si>
  <si>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</si>
  <si>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</si>
  <si>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</si>
  <si>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</si>
  <si>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</si>
  <si>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</si>
  <si>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</si>
  <si>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</si>
  <si>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</si>
  <si>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</si>
  <si>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</si>
  <si>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</si>
  <si>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</si>
  <si>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</si>
  <si>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</si>
  <si>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</si>
  <si>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</si>
  <si>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</si>
  <si>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</si>
  <si>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</si>
  <si>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</si>
  <si>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</si>
  <si>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</si>
  <si>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</si>
  <si>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</si>
  <si>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</si>
  <si>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</si>
  <si>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</si>
  <si>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</si>
  <si>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</si>
  <si>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</si>
  <si>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</si>
  <si>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</si>
  <si>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</si>
  <si>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</si>
  <si>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</si>
  <si>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</si>
  <si>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</si>
  <si>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</si>
  <si>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</si>
  <si>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</si>
  <si>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</si>
  <si>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</si>
  <si>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</si>
  <si>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</si>
  <si>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</si>
  <si>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</si>
  <si>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</si>
  <si>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</si>
  <si>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</si>
  <si>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</si>
  <si>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</si>
  <si>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</si>
  <si>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</si>
  <si>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</si>
  <si>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</si>
  <si>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</si>
  <si>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</si>
  <si>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</si>
  <si>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</si>
  <si>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</si>
  <si>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</si>
  <si>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</si>
  <si>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</si>
  <si>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</si>
  <si>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</si>
  <si>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</si>
  <si>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</si>
  <si>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</si>
  <si>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</si>
  <si>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</si>
  <si>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</si>
  <si>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</si>
  <si>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</si>
  <si>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</si>
  <si>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</si>
  <si>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</si>
  <si>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</si>
  <si>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</si>
  <si>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</si>
  <si>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</si>
  <si>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</si>
  <si>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</si>
  <si>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</si>
  <si>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</si>
  <si>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</si>
  <si>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</si>
  <si>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</si>
  <si>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</si>
  <si>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</si>
  <si>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</si>
  <si>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</si>
  <si>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</si>
  <si>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</si>
  <si>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</si>
  <si>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</si>
  <si>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</si>
  <si>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</si>
  <si>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</si>
  <si>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</si>
  <si>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</si>
  <si>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</si>
  <si>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</si>
  <si>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</si>
  <si>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</si>
  <si>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</si>
  <si>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</si>
  <si>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</si>
  <si>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</si>
  <si>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</si>
  <si>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</si>
  <si>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</si>
  <si>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</si>
  <si>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</si>
  <si>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</si>
  <si>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</si>
  <si>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</si>
  <si>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</si>
  <si>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</si>
  <si>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</si>
  <si>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</si>
  <si>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</si>
  <si>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</si>
  <si>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</si>
  <si>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</si>
  <si>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</si>
  <si>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</si>
  <si>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</si>
  <si>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</si>
  <si>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</si>
  <si>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</si>
  <si>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</si>
  <si>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</si>
  <si>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</si>
  <si>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</si>
  <si>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</si>
  <si>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</si>
  <si>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</si>
  <si>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</si>
  <si>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</si>
  <si>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</si>
  <si>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</si>
  <si>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</si>
  <si>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</si>
  <si>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</si>
  <si>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</si>
  <si>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</si>
  <si>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</si>
  <si>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</si>
  <si>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</si>
  <si>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</si>
  <si>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</si>
  <si>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</si>
  <si>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</si>
  <si>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</si>
  <si>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</si>
  <si>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</si>
  <si>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</si>
  <si>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</si>
  <si>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</si>
  <si>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</si>
  <si>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</si>
  <si>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</si>
  <si>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</si>
  <si>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</si>
  <si>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</si>
  <si>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</si>
  <si>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</si>
  <si>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</si>
  <si>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</si>
  <si>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</si>
  <si>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</si>
  <si>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</si>
  <si>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</si>
  <si>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</si>
  <si>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</si>
  <si>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</si>
  <si>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</si>
  <si>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</si>
  <si>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</si>
  <si>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</si>
  <si>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</si>
  <si>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</si>
  <si>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</si>
  <si>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</si>
  <si>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</si>
  <si>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</si>
  <si>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</si>
  <si>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</si>
  <si>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</si>
  <si>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</si>
  <si>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</si>
  <si>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</si>
  <si>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</si>
  <si>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</si>
  <si>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</si>
  <si>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</si>
  <si>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</si>
  <si>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</si>
  <si>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</si>
  <si>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</si>
  <si>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</si>
  <si>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</si>
  <si>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</si>
  <si>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</si>
  <si>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</si>
  <si>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</si>
  <si>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</si>
  <si>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</si>
  <si>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</si>
  <si>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</si>
  <si>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</si>
  <si>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</si>
  <si>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</si>
  <si>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</si>
  <si>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</si>
  <si>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</si>
  <si>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</si>
  <si>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</si>
  <si>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</si>
  <si>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</si>
  <si>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</si>
  <si>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</si>
  <si>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</si>
  <si>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</si>
  <si>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</si>
  <si>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</si>
  <si>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</si>
  <si>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</si>
  <si>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</si>
  <si>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</si>
  <si>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</si>
  <si>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</si>
  <si>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</si>
  <si>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</si>
  <si>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</si>
  <si>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</si>
  <si>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</si>
  <si>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</si>
  <si>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</si>
  <si>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</si>
  <si>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</si>
  <si>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</si>
  <si>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</si>
  <si>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</si>
  <si>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</si>
  <si>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</si>
  <si>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</si>
  <si>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</si>
  <si>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</si>
  <si>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</si>
  <si>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</si>
  <si>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</si>
  <si>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</si>
  <si>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</si>
  <si>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</si>
  <si>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</si>
  <si>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</si>
  <si>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</si>
  <si>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</si>
  <si>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</si>
  <si>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</si>
  <si>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</si>
  <si>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</si>
  <si>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</si>
  <si>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</si>
  <si>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</si>
  <si>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</si>
  <si>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</si>
  <si>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</si>
  <si>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</si>
  <si>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</si>
  <si>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</si>
  <si>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</si>
  <si>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</si>
  <si>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</si>
  <si>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</si>
  <si>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</si>
  <si>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</si>
  <si>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</si>
  <si>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</si>
  <si>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</si>
  <si>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</si>
  <si>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</si>
  <si>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</si>
  <si>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</si>
  <si>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</si>
  <si>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</si>
  <si>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</si>
  <si>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</si>
  <si>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</si>
  <si>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</si>
  <si>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</si>
  <si>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</si>
  <si>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</si>
  <si>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</si>
  <si>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</si>
  <si>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</si>
  <si>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</si>
  <si>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</si>
  <si>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</si>
  <si>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</si>
  <si>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</si>
  <si>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</si>
  <si>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</si>
  <si>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</si>
  <si>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</si>
  <si>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</si>
  <si>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</si>
  <si>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</si>
  <si>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</si>
  <si>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</si>
  <si>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</si>
  <si>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</si>
  <si>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</si>
  <si>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</si>
  <si>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</si>
  <si>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</si>
  <si>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</si>
  <si>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</si>
  <si>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</si>
  <si>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</si>
  <si>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</si>
  <si>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</si>
  <si>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</si>
  <si>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</si>
  <si>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</si>
  <si>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</si>
  <si>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</si>
  <si>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</si>
  <si>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</si>
  <si>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</si>
  <si>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</si>
  <si>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</si>
  <si>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</si>
  <si>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</si>
  <si>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</si>
  <si>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</si>
  <si>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</si>
  <si>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</si>
  <si>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</si>
  <si>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</si>
  <si>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</si>
  <si>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</si>
  <si>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</si>
  <si>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</si>
  <si>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</si>
  <si>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</si>
  <si>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</si>
  <si>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</si>
  <si>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</si>
  <si>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</si>
  <si>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</si>
  <si>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</si>
  <si>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</si>
  <si>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</si>
  <si>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</si>
  <si>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</si>
  <si>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</si>
  <si>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</si>
  <si>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</si>
  <si>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</si>
  <si>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</si>
  <si>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</si>
  <si>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</si>
  <si>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</si>
  <si>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</si>
  <si>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</si>
  <si>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</si>
  <si>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</si>
  <si>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</si>
  <si>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</si>
  <si>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</si>
  <si>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</si>
  <si>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</si>
  <si>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</si>
  <si>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</si>
  <si>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</si>
  <si>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</si>
  <si>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</si>
  <si>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</si>
  <si>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</si>
  <si>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</si>
  <si>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</si>
  <si>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</si>
  <si>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</si>
  <si>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</si>
  <si>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</si>
  <si>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</si>
  <si>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</si>
  <si>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</si>
  <si>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</si>
  <si>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</si>
  <si>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</si>
  <si>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</si>
  <si>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</si>
  <si>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</si>
  <si>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</si>
  <si>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</si>
  <si>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</si>
  <si>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</si>
  <si>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</si>
  <si>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</si>
  <si>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</si>
  <si>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</si>
  <si>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</si>
  <si>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</si>
  <si>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</si>
  <si>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</si>
  <si>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</si>
  <si>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</si>
  <si>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</si>
  <si>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</si>
  <si>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</si>
  <si>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</si>
  <si>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</si>
  <si>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</si>
  <si>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</si>
  <si>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</si>
  <si>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</si>
  <si>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</si>
  <si>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</si>
  <si>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</si>
  <si>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</si>
  <si>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</si>
  <si>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</si>
  <si>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</si>
  <si>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</si>
  <si>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</si>
  <si>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</si>
  <si>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</si>
  <si>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</si>
  <si>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</si>
  <si>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</si>
  <si>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</si>
  <si>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</si>
  <si>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</si>
  <si>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</si>
  <si>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</si>
  <si>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</si>
  <si>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</si>
  <si>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</si>
  <si>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</si>
  <si>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</si>
  <si>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</si>
  <si>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</si>
  <si>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</si>
  <si>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</si>
  <si>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</si>
  <si>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</si>
  <si>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</si>
  <si>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</si>
  <si>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</si>
  <si>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</si>
  <si>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</si>
  <si>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</si>
  <si>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</si>
  <si>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</si>
  <si>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</si>
  <si>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</si>
  <si>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</si>
  <si>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</si>
  <si>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</si>
  <si>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</si>
  <si>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</si>
  <si>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</si>
  <si>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</si>
  <si>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</si>
  <si>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</si>
  <si>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</si>
  <si>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</si>
  <si>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</si>
  <si>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</si>
  <si>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</si>
  <si>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</si>
  <si>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</si>
  <si>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</si>
  <si>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</si>
  <si>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</si>
  <si>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</si>
  <si>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</si>
  <si>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</si>
  <si>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</si>
  <si>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</si>
  <si>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</si>
  <si>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</si>
  <si>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</si>
  <si>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</si>
  <si>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</si>
  <si>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</si>
  <si>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</si>
  <si>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</si>
  <si>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</si>
  <si>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</si>
  <si>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</si>
  <si>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</si>
  <si>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</si>
  <si>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</si>
  <si>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</si>
  <si>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</si>
  <si>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</si>
  <si>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</si>
  <si>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</si>
  <si>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</si>
  <si>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</si>
  <si>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</si>
  <si>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</si>
  <si>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</si>
  <si>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</si>
  <si>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</si>
  <si>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</si>
  <si>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</si>
  <si>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</si>
  <si>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</si>
  <si>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</si>
  <si>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</si>
  <si>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</si>
  <si>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</si>
  <si>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</si>
  <si>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</si>
  <si>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</si>
  <si>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</si>
  <si>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</si>
  <si>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</si>
  <si>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</si>
  <si>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</si>
  <si>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</si>
  <si>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</si>
  <si>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</si>
  <si>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</si>
  <si>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</si>
  <si>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</si>
  <si>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</si>
  <si>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</si>
  <si>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</si>
  <si>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</si>
  <si>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</si>
  <si>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</si>
  <si>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</si>
  <si>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</si>
  <si>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</si>
  <si>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</si>
  <si>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</si>
  <si>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</si>
  <si>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</si>
  <si>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</si>
  <si>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</si>
  <si>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</si>
  <si>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</si>
  <si>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</si>
  <si>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</si>
  <si>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</si>
  <si>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</si>
  <si>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</si>
  <si>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</si>
  <si>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</si>
  <si>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</si>
  <si>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</si>
  <si>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</si>
  <si>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</si>
  <si>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</si>
  <si>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</si>
  <si>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</si>
  <si>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</si>
  <si>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</si>
  <si>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</si>
  <si>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</si>
  <si>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</si>
  <si>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</si>
  <si>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</si>
  <si>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</si>
  <si>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</si>
  <si>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</si>
  <si>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</si>
  <si>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</si>
  <si>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</si>
  <si>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</si>
  <si>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</si>
  <si>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</si>
  <si>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</si>
  <si>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</si>
  <si>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</si>
  <si>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</si>
  <si>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</si>
  <si>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</si>
  <si>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</si>
  <si>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</si>
  <si>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</si>
  <si>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</si>
  <si>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</si>
  <si>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</si>
  <si>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</si>
  <si>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</si>
  <si>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</si>
  <si>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</si>
  <si>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</si>
  <si>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</si>
  <si>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</si>
  <si>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</si>
  <si>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</si>
  <si>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</si>
  <si>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</si>
  <si>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</si>
  <si>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</si>
  <si>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</si>
  <si>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</si>
  <si>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</si>
  <si>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</si>
  <si>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</si>
  <si>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</si>
  <si>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</si>
  <si>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</si>
  <si>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</si>
  <si>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</si>
  <si>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</si>
  <si>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</si>
  <si>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</si>
  <si>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</si>
  <si>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</si>
  <si>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</si>
  <si>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</si>
  <si>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</si>
  <si>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</si>
  <si>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</si>
  <si>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</si>
  <si>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</si>
  <si>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</si>
  <si>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</si>
  <si>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</si>
  <si>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</si>
  <si>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</si>
  <si>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</si>
  <si>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</si>
  <si>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</si>
  <si>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</si>
  <si>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</si>
  <si>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</si>
  <si>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</si>
  <si>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</si>
  <si>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</si>
  <si>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</si>
  <si>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</si>
  <si>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</si>
  <si>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</si>
  <si>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</si>
  <si>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</si>
  <si>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</si>
  <si>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</si>
  <si>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</si>
  <si>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</si>
  <si>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</si>
  <si>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</si>
  <si>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</si>
  <si>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</si>
  <si>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</si>
  <si>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</si>
  <si>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</si>
  <si>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</si>
  <si>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</si>
  <si>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</si>
  <si>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</si>
  <si>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</si>
  <si>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</si>
  <si>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</si>
  <si>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</si>
  <si>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</si>
  <si>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</si>
  <si>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</si>
  <si>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</si>
  <si>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</si>
  <si>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</si>
  <si>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</si>
  <si>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</si>
  <si>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</si>
  <si>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</si>
  <si>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</si>
  <si>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</si>
  <si>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</si>
  <si>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</si>
  <si>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</si>
  <si>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</si>
  <si>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</si>
  <si>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</si>
  <si>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</si>
  <si>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</si>
  <si>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</si>
  <si>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</si>
  <si>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</si>
  <si>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</si>
  <si>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</si>
  <si>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</si>
  <si>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</si>
  <si>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</si>
  <si>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</si>
  <si>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</si>
  <si>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</si>
  <si>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</si>
  <si>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</si>
  <si>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</si>
  <si>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</si>
  <si>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</si>
  <si>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</si>
  <si>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</si>
  <si>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</si>
  <si>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</si>
  <si>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</si>
  <si>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</si>
  <si>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</si>
  <si>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</si>
  <si>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</si>
  <si>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</si>
  <si>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</si>
  <si>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</si>
  <si>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</si>
  <si>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</si>
  <si>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</si>
  <si>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</si>
  <si>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</si>
  <si>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</si>
  <si>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</si>
  <si>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</si>
  <si>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</si>
  <si>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</si>
  <si>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</si>
  <si>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</si>
  <si>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</si>
  <si>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</si>
  <si>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</si>
  <si>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</si>
  <si>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</si>
  <si>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</si>
  <si>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</si>
  <si>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</si>
  <si>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</si>
  <si>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</si>
  <si>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</si>
  <si>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</si>
  <si>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</si>
  <si>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</si>
  <si>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</si>
  <si>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</si>
  <si>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</si>
  <si>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</si>
  <si>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</si>
  <si>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</si>
  <si>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</si>
  <si>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</si>
  <si>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</si>
  <si>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</si>
  <si>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</si>
  <si>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</si>
  <si>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</si>
  <si>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</si>
  <si>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</si>
  <si>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</si>
  <si>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</si>
  <si>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</si>
  <si>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</si>
  <si>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</si>
  <si>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</si>
  <si>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</si>
  <si>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</si>
  <si>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</si>
  <si>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</si>
  <si>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</si>
  <si>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</si>
  <si>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</si>
  <si>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</si>
  <si>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</si>
  <si>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</si>
  <si>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</si>
  <si>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</si>
  <si>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</si>
  <si>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</si>
  <si>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</si>
  <si>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</si>
  <si>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</si>
  <si>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</si>
  <si>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</si>
  <si>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</si>
  <si>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</si>
  <si>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</si>
  <si>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</si>
  <si>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</si>
  <si>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</si>
  <si>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</si>
  <si>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</si>
  <si>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</si>
  <si>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</si>
  <si>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</si>
  <si>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</si>
  <si>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</si>
  <si>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</si>
  <si>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</si>
  <si>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</si>
  <si>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</si>
  <si>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</si>
  <si>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</si>
  <si>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</si>
  <si>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</si>
  <si>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</si>
  <si>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</si>
  <si>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</si>
  <si>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</si>
  <si>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</si>
  <si>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</si>
  <si>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</si>
  <si>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</si>
  <si>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</si>
  <si>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</si>
  <si>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</si>
  <si>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</si>
  <si>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</si>
  <si>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</si>
  <si>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</si>
  <si>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</si>
  <si>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</si>
  <si>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</si>
  <si>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</si>
  <si>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</si>
  <si>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</si>
  <si>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</si>
  <si>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</si>
  <si>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</si>
  <si>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</si>
  <si>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</si>
  <si>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</si>
  <si>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</si>
  <si>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</si>
  <si>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</si>
  <si>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</si>
  <si>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</si>
  <si>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</si>
  <si>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</si>
  <si>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</si>
  <si>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</si>
  <si>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</si>
  <si>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</si>
  <si>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</si>
  <si>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</si>
  <si>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</si>
  <si>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</si>
  <si>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</si>
  <si>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</si>
  <si>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</si>
  <si>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</si>
  <si>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</si>
  <si>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</si>
  <si>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</si>
  <si>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</si>
  <si>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</si>
  <si>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</si>
  <si>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</si>
  <si>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</si>
  <si>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</si>
  <si>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</si>
  <si>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</si>
  <si>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</si>
  <si>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</si>
  <si>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</si>
  <si>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</si>
  <si>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</si>
  <si>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</si>
  <si>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</si>
  <si>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</si>
  <si>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</si>
  <si>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</si>
  <si>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</si>
  <si>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</si>
  <si>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</si>
  <si>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</si>
  <si>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</si>
  <si>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</si>
  <si>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</si>
  <si>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</si>
  <si>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</si>
  <si>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</si>
  <si>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</si>
  <si>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</si>
  <si>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</si>
  <si>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</si>
  <si>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</si>
  <si>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</si>
  <si>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</si>
  <si>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</si>
  <si>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</si>
  <si>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</si>
  <si>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</si>
  <si>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</si>
  <si>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</si>
  <si>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</si>
  <si>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</si>
  <si>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</si>
  <si>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</si>
  <si>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</si>
  <si>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</si>
  <si>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</si>
  <si>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</si>
  <si>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</si>
  <si>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</si>
  <si>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</si>
  <si>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</si>
  <si>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</si>
  <si>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</si>
  <si>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</si>
  <si>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</si>
  <si>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</si>
  <si>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</si>
  <si>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</si>
  <si>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</si>
  <si>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</si>
  <si>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</si>
  <si>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</si>
  <si>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</si>
  <si>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</si>
  <si>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</si>
  <si>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</si>
  <si>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</si>
  <si>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</si>
  <si>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</si>
  <si>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</si>
  <si>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</si>
  <si>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</si>
  <si>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</si>
  <si>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</si>
  <si>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</si>
  <si>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</si>
  <si>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</si>
  <si>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</si>
  <si>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</si>
  <si>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</si>
  <si>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</si>
  <si>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</si>
  <si>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</si>
  <si>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</si>
  <si>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</si>
  <si>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</si>
  <si>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</si>
  <si>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</si>
  <si>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</si>
  <si>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</si>
  <si>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</si>
  <si>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</si>
  <si>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</si>
  <si>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</si>
  <si>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</si>
  <si>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</si>
  <si>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</si>
  <si>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</si>
  <si>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</si>
  <si>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</si>
  <si>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</si>
  <si>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</si>
  <si>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</si>
  <si>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</si>
  <si>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</si>
  <si>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</si>
  <si>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</si>
  <si>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</si>
  <si>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</si>
  <si>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</si>
  <si>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</si>
  <si>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</si>
  <si>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</si>
  <si>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</si>
  <si>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</si>
  <si>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</si>
  <si>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</si>
  <si>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</si>
  <si>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</si>
  <si>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</si>
  <si>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</si>
  <si>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</si>
  <si>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</si>
  <si>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</si>
  <si>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</si>
  <si>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</si>
  <si>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</si>
  <si>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</si>
  <si>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</si>
  <si>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</si>
  <si>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</si>
  <si>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</si>
  <si>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</si>
  <si>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</si>
  <si>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</si>
  <si>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</si>
  <si>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</si>
  <si>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</si>
  <si>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</si>
  <si>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</si>
  <si>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</si>
  <si>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</si>
  <si>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</si>
  <si>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</si>
  <si>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</si>
  <si>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</si>
  <si>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</si>
  <si>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</si>
  <si>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</si>
  <si>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</si>
  <si>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</si>
  <si>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</si>
  <si>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</si>
  <si>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</si>
  <si>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</si>
  <si>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</si>
  <si>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</si>
  <si>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</si>
  <si>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</si>
  <si>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</si>
  <si>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</si>
  <si>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</si>
  <si>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</si>
  <si>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</si>
  <si>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</si>
  <si>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</si>
  <si>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</si>
  <si>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</si>
  <si>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</si>
  <si>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</si>
  <si>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</si>
  <si>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</si>
  <si>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</si>
  <si>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</si>
  <si>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</si>
  <si>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</si>
  <si>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</si>
  <si>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</si>
  <si>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</si>
  <si>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</si>
  <si>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</si>
  <si>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</si>
  <si>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</si>
  <si>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</si>
  <si>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</si>
  <si>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</si>
  <si>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</si>
  <si>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</si>
  <si>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</si>
  <si>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</si>
  <si>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</si>
  <si>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</si>
  <si>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</si>
  <si>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</si>
  <si>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</si>
  <si>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</si>
  <si>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</si>
  <si>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</si>
  <si>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</si>
  <si>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</si>
  <si>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</si>
  <si>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</si>
  <si>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</si>
  <si>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</si>
  <si>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</si>
  <si>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</si>
  <si>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</si>
  <si>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</si>
  <si>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</si>
  <si>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</si>
  <si>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</si>
  <si>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</si>
  <si>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</si>
  <si>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</si>
  <si>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</si>
  <si>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</si>
  <si>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</si>
  <si>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</si>
  <si>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</si>
  <si>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</si>
  <si>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</si>
  <si>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</si>
  <si>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</si>
  <si>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</si>
  <si>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</si>
  <si>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</si>
  <si>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</si>
  <si>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</si>
  <si>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</si>
  <si>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</si>
  <si>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</si>
  <si>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</si>
  <si>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</si>
  <si>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</si>
  <si>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</si>
  <si>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</si>
  <si>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</si>
  <si>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</si>
  <si>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</si>
  <si>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</si>
  <si>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</si>
  <si>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</si>
  <si>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</si>
  <si>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</si>
  <si>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</si>
  <si>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</si>
  <si>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</si>
  <si>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</si>
  <si>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</si>
  <si>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</si>
  <si>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</si>
  <si>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</si>
  <si>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</si>
  <si>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</si>
  <si>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</si>
  <si>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</si>
  <si>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</si>
  <si>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</si>
  <si>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</si>
  <si>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</si>
  <si>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</si>
  <si>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</si>
  <si>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</si>
  <si>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</si>
  <si>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</si>
  <si>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</si>
  <si>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</si>
  <si>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</si>
  <si>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</si>
  <si>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</si>
  <si>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</si>
  <si>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</si>
  <si>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</si>
  <si>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</si>
  <si>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</si>
  <si>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</si>
  <si>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</si>
  <si>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</si>
  <si>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</si>
  <si>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</si>
  <si>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</si>
  <si>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</si>
  <si>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</si>
  <si>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</si>
  <si>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</si>
  <si>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</si>
  <si>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</si>
  <si>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</si>
  <si>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</si>
  <si>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</si>
  <si>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</si>
  <si>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</si>
  <si>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</si>
  <si>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</si>
  <si>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</si>
  <si>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</si>
  <si>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</si>
  <si>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</si>
  <si>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</si>
  <si>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</si>
  <si>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</si>
  <si>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</si>
  <si>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</si>
  <si>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</si>
  <si>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</si>
  <si>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</si>
  <si>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</si>
  <si>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</si>
  <si>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</si>
  <si>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</si>
  <si>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</si>
  <si>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</si>
  <si>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</si>
  <si>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</si>
  <si>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</si>
  <si>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</si>
  <si>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</si>
  <si>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</si>
  <si>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</si>
  <si>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</si>
  <si>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</si>
  <si>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</si>
  <si>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</si>
  <si>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</si>
  <si>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</si>
  <si>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</si>
  <si>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</si>
  <si>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</si>
  <si>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</si>
  <si>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</si>
  <si>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</si>
  <si>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</si>
  <si>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</si>
  <si>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</si>
  <si>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</si>
  <si>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</si>
  <si>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</si>
  <si>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</si>
  <si>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</si>
  <si>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</si>
  <si>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</si>
  <si>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</si>
  <si>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</si>
  <si>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</si>
  <si>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</si>
  <si>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</si>
  <si>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</si>
  <si>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</si>
  <si>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</si>
  <si>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</si>
  <si>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</si>
  <si>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</si>
  <si>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</si>
  <si>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</si>
  <si>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</si>
  <si>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</si>
  <si>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</si>
  <si>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</si>
  <si>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</si>
  <si>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</si>
  <si>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</si>
  <si>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</si>
  <si>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</si>
  <si>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</si>
  <si>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</si>
  <si>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</si>
  <si>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</si>
  <si>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</si>
  <si>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</si>
  <si>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</si>
  <si>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</si>
  <si>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</si>
  <si>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</si>
  <si>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</si>
  <si>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</si>
  <si>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</si>
  <si>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</si>
  <si>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</si>
  <si>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</si>
  <si>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</si>
  <si>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</si>
  <si>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</si>
  <si>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</si>
  <si>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</si>
  <si>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</si>
  <si>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</si>
  <si>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</si>
  <si>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</si>
  <si>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</si>
  <si>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</si>
  <si>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</si>
  <si>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</si>
  <si>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</si>
  <si>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</si>
  <si>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</si>
  <si>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</si>
  <si>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</si>
  <si>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</si>
  <si>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</si>
  <si>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</si>
  <si>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</si>
  <si>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</si>
  <si>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</si>
  <si>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</si>
  <si>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</si>
  <si>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</si>
  <si>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</si>
  <si>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</si>
  <si>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</si>
  <si>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</si>
  <si>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</si>
  <si>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</si>
  <si>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</si>
  <si>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</si>
  <si>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</si>
  <si>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</si>
  <si>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</si>
  <si>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</si>
  <si>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</si>
  <si>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</si>
  <si>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</si>
  <si>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</si>
  <si>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</si>
  <si>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</si>
  <si>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</si>
  <si>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</si>
  <si>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</si>
  <si>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</si>
  <si>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</si>
  <si>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</si>
  <si>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</si>
  <si>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</si>
  <si>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</si>
  <si>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</si>
  <si>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</si>
  <si>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</si>
  <si>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</si>
  <si>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</si>
  <si>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</si>
  <si>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</si>
  <si>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</si>
  <si>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</si>
  <si>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</si>
  <si>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</si>
  <si>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</si>
  <si>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</si>
  <si>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</si>
  <si>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</si>
  <si>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</si>
  <si>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</si>
  <si>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</si>
  <si>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</si>
  <si>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</si>
  <si>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</si>
  <si>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</si>
  <si>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</si>
  <si>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</si>
  <si>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</si>
  <si>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</si>
  <si>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</si>
  <si>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</si>
  <si>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</si>
  <si>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</si>
  <si>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</si>
  <si>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</si>
  <si>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</si>
  <si>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</si>
  <si>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</si>
  <si>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</si>
  <si>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</si>
  <si>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</si>
  <si>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</si>
  <si>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</si>
  <si>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</si>
  <si>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</si>
  <si>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</si>
  <si>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</si>
  <si>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</si>
  <si>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</si>
  <si>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</si>
  <si>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</si>
  <si>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</si>
  <si>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</si>
  <si>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</si>
  <si>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</si>
  <si>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</si>
  <si>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</si>
  <si>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</si>
  <si>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</si>
  <si>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</si>
  <si>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</si>
  <si>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</si>
  <si>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</si>
  <si>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</si>
  <si>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</si>
  <si>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</si>
  <si>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</si>
  <si>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</si>
  <si>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</si>
  <si>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</si>
  <si>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</si>
  <si>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</si>
  <si>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</si>
  <si>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</si>
  <si>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</si>
  <si>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</si>
  <si>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</si>
  <si>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</si>
  <si>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</si>
  <si>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</si>
  <si>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</si>
  <si>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</si>
  <si>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</si>
  <si>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</si>
  <si>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</si>
  <si>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</si>
  <si>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</si>
  <si>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</si>
  <si>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</si>
  <si>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</si>
  <si>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</si>
  <si>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</si>
  <si>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</si>
  <si>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</si>
  <si>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</si>
  <si>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</si>
  <si>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</si>
  <si>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</si>
  <si>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</si>
  <si>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</si>
  <si>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</si>
  <si>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</si>
  <si>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</si>
  <si>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</si>
  <si>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</si>
  <si>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</si>
  <si>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</si>
  <si>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</si>
  <si>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</si>
  <si>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</si>
  <si>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</si>
  <si>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</si>
  <si>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</si>
  <si>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</si>
  <si>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</si>
  <si>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</si>
  <si>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</si>
  <si>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</si>
  <si>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</si>
  <si>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</si>
  <si>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</si>
  <si>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</si>
  <si>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</si>
  <si>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</si>
  <si>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</si>
  <si>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</si>
  <si>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</si>
  <si>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</si>
  <si>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</si>
  <si>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</si>
  <si>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</si>
  <si>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</si>
  <si>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</si>
  <si>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</si>
  <si>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</si>
  <si>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</si>
  <si>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</si>
  <si>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</si>
  <si>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</si>
  <si>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</si>
  <si>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</si>
  <si>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</si>
  <si>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</si>
  <si>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</si>
  <si>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</si>
  <si>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</si>
  <si>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</si>
  <si>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</si>
  <si>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</si>
  <si>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</si>
  <si>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</si>
  <si>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</si>
  <si>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</si>
  <si>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</si>
  <si>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</si>
  <si>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</si>
  <si>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</si>
  <si>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</si>
  <si>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</si>
  <si>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</si>
  <si>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</si>
  <si>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</si>
  <si>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</si>
  <si>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</si>
  <si>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</si>
  <si>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</si>
  <si>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</si>
  <si>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</si>
  <si>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</si>
  <si>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</si>
  <si>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</si>
  <si>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</si>
  <si>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</si>
  <si>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</si>
  <si>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</si>
  <si>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</si>
  <si>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</si>
  <si>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</si>
  <si>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</si>
  <si>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</si>
  <si>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</si>
  <si>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</si>
  <si>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</si>
  <si>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</si>
  <si>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</si>
  <si>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</si>
  <si>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</si>
  <si>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</si>
  <si>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</si>
  <si>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</si>
  <si>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</si>
  <si>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</si>
  <si>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</si>
  <si>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</si>
  <si>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</si>
  <si>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</si>
  <si>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</si>
  <si>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</si>
  <si>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</si>
  <si>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</si>
  <si>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</si>
  <si>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</si>
  <si>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</si>
  <si>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</si>
  <si>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</si>
  <si>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</si>
  <si>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</si>
  <si>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</si>
  <si>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</si>
  <si>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</si>
  <si>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</si>
  <si>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</si>
  <si>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</si>
  <si>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</si>
  <si>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</si>
  <si>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</si>
  <si>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</si>
  <si>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</si>
  <si>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</si>
  <si>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</si>
  <si>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</si>
  <si>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</si>
  <si>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</si>
  <si>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</si>
  <si>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</si>
  <si>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</si>
  <si>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</si>
  <si>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</si>
  <si>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</si>
  <si>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</si>
  <si>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</si>
  <si>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</si>
  <si>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</si>
  <si>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</si>
  <si>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</si>
  <si>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</si>
  <si>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</si>
  <si>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</si>
  <si>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</si>
  <si>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</si>
  <si>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</si>
  <si>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</si>
  <si>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</si>
  <si>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</si>
  <si>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</si>
  <si>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</si>
  <si>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</si>
  <si>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</si>
  <si>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</si>
  <si>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</si>
  <si>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</si>
  <si>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</si>
  <si>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</si>
  <si>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</si>
  <si>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</si>
  <si>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</si>
  <si>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</si>
  <si>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</si>
  <si>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</si>
  <si>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</si>
  <si>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</si>
  <si>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</si>
  <si>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</si>
  <si>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</si>
  <si>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</si>
  <si>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</si>
  <si>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</si>
  <si>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</si>
  <si>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</si>
  <si>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</si>
  <si>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</si>
  <si>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</si>
  <si>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</si>
  <si>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</si>
  <si>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</si>
  <si>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</si>
  <si>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</si>
  <si>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</si>
  <si>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</si>
  <si>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</si>
  <si>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</si>
  <si>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</si>
  <si>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</si>
  <si>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</si>
  <si>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</si>
  <si>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</si>
  <si>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</si>
  <si>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</si>
  <si>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</si>
  <si>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</si>
  <si>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</si>
  <si>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</si>
  <si>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</si>
  <si>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</si>
  <si>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</si>
  <si>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</si>
  <si>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</si>
  <si>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</si>
  <si>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</si>
  <si>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</si>
  <si>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</si>
  <si>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</si>
  <si>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</si>
  <si>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</si>
  <si>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</si>
  <si>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</si>
  <si>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</si>
  <si>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</si>
  <si>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</si>
  <si>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</si>
  <si>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</si>
  <si>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</si>
  <si>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</si>
  <si>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</si>
  <si>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</si>
  <si>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</si>
  <si>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</si>
  <si>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</si>
  <si>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</si>
  <si>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</si>
  <si>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</si>
  <si>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</si>
  <si>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</si>
  <si>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</si>
  <si>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</si>
  <si>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</si>
  <si>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</si>
  <si>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</si>
  <si>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</si>
  <si>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</si>
  <si>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</si>
  <si>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</si>
  <si>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</si>
  <si>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</si>
  <si>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</si>
  <si>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</si>
  <si>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</si>
  <si>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</si>
  <si>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</si>
  <si>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</si>
  <si>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</si>
  <si>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</si>
  <si>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</si>
  <si>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</si>
  <si>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</si>
  <si>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</si>
  <si>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</si>
  <si>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</si>
  <si>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</si>
  <si>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</si>
  <si>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</si>
  <si>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</si>
  <si>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</si>
  <si>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</si>
  <si>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</si>
  <si>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</si>
  <si>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</si>
  <si>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</si>
  <si>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</si>
  <si>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</si>
  <si>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</si>
  <si>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</si>
  <si>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</si>
  <si>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</si>
  <si>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</si>
  <si>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</si>
  <si>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</si>
  <si>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</si>
  <si>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</si>
  <si>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</si>
  <si>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</si>
  <si>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</si>
  <si>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</si>
  <si>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</si>
  <si>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</si>
  <si>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</si>
  <si>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</si>
  <si>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</si>
  <si>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</si>
  <si>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</si>
  <si>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</si>
  <si>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</si>
  <si>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</si>
  <si>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</si>
  <si>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</si>
  <si>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</si>
  <si>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</si>
  <si>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</si>
  <si>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</si>
  <si>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</si>
  <si>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</si>
  <si>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</si>
  <si>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</si>
  <si>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</si>
  <si>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</si>
  <si>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</si>
  <si>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</si>
  <si>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</si>
  <si>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</si>
  <si>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</si>
  <si>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</si>
  <si>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</si>
  <si>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</si>
  <si>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</si>
  <si>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</si>
  <si>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</si>
  <si>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</si>
  <si>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</si>
  <si>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</si>
  <si>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</si>
  <si>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</si>
  <si>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</si>
  <si>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</si>
  <si>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</si>
  <si>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</si>
  <si>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</si>
  <si>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</si>
  <si>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</si>
  <si>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</si>
  <si>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</si>
  <si>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</si>
  <si>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</si>
  <si>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</si>
  <si>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</si>
  <si>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</si>
  <si>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</si>
  <si>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</si>
  <si>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</si>
  <si>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</si>
  <si>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</si>
  <si>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</si>
  <si>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</si>
  <si>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</si>
  <si>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</si>
  <si>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</si>
  <si>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</si>
  <si>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</si>
  <si>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</si>
  <si>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</si>
  <si>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</si>
  <si>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</si>
  <si>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</si>
  <si>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</si>
  <si>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</si>
  <si>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</si>
  <si>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</si>
  <si>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</si>
  <si>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</si>
  <si>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</si>
  <si>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</si>
  <si>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</si>
  <si>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</si>
  <si>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</si>
  <si>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</si>
  <si>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</si>
  <si>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</si>
  <si>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</si>
  <si>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</si>
  <si>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</si>
  <si>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</si>
  <si>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</si>
  <si>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</si>
  <si>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</si>
  <si>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</si>
  <si>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</si>
  <si>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</si>
  <si>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</si>
  <si>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</si>
  <si>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</si>
  <si>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</si>
  <si>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</si>
  <si>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</si>
  <si>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</si>
  <si>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</si>
  <si>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</si>
  <si>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</si>
  <si>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</si>
  <si>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</si>
  <si>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</si>
  <si>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</si>
  <si>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</si>
  <si>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</si>
  <si>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</si>
  <si>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</si>
  <si>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</si>
  <si>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</si>
  <si>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</si>
  <si>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</si>
  <si>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</si>
  <si>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</si>
  <si>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</si>
  <si>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</si>
  <si>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</si>
  <si>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</si>
  <si>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</si>
  <si>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</si>
  <si>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</si>
  <si>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</si>
  <si>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</si>
  <si>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</si>
  <si>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</si>
  <si>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</si>
  <si>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</si>
  <si>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</si>
  <si>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</si>
  <si>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</si>
  <si>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</si>
  <si>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</si>
  <si>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</si>
  <si>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</si>
  <si>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</si>
  <si>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</si>
  <si>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</si>
  <si>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</si>
  <si>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</si>
  <si>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</si>
  <si>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</si>
  <si>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</si>
  <si>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</si>
  <si>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</si>
  <si>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</si>
  <si>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</si>
  <si>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</si>
  <si>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</si>
  <si>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</si>
  <si>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</si>
  <si>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</si>
  <si>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</si>
  <si>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</si>
  <si>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</si>
  <si>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</si>
  <si>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</si>
  <si>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</si>
  <si>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</si>
  <si>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</si>
  <si>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</si>
  <si>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</si>
  <si>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</si>
  <si>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</si>
  <si>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</si>
  <si>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</si>
  <si>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</si>
  <si>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</si>
  <si>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</si>
  <si>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</si>
  <si>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</si>
  <si>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</si>
  <si>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</si>
  <si>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</si>
  <si>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</si>
  <si>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</si>
  <si>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</si>
  <si>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</si>
  <si>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</si>
  <si>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</si>
  <si>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</si>
  <si>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</si>
  <si>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</si>
  <si>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</si>
  <si>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</si>
  <si>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</si>
  <si>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</si>
  <si>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</si>
  <si>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</si>
  <si>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</si>
  <si>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</si>
  <si>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</si>
  <si>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</si>
  <si>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</si>
  <si>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</si>
  <si>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</si>
  <si>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</si>
  <si>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</si>
  <si>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</si>
  <si>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</si>
  <si>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</si>
  <si>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</si>
  <si>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</si>
  <si>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</si>
  <si>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</si>
  <si>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</si>
  <si>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</si>
  <si>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</si>
  <si>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</si>
  <si>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</si>
  <si>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</si>
  <si>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</si>
  <si>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</si>
  <si>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</si>
  <si>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</si>
  <si>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</si>
  <si>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</si>
  <si>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</si>
  <si>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</si>
  <si>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</si>
  <si>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</si>
  <si>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</si>
  <si>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</si>
  <si>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</si>
  <si>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</si>
  <si>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</si>
  <si>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</si>
  <si>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</si>
  <si>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</si>
  <si>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</si>
  <si>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</si>
  <si>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</si>
  <si>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</si>
  <si>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</si>
  <si>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</si>
  <si>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</si>
  <si>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</si>
  <si>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</si>
  <si>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</si>
  <si>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</si>
  <si>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</si>
  <si>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</si>
  <si>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</si>
  <si>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</si>
  <si>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</si>
  <si>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</si>
  <si>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</si>
  <si>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</si>
  <si>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</si>
  <si>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</si>
  <si>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</si>
  <si>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</si>
  <si>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</si>
  <si>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</si>
  <si>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</si>
  <si>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</si>
  <si>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</si>
  <si>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</si>
  <si>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</si>
  <si>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</si>
  <si>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</si>
  <si>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</si>
  <si>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</si>
  <si>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</si>
  <si>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</si>
  <si>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</si>
  <si>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</si>
  <si>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</si>
  <si>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</si>
  <si>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</si>
  <si>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</si>
  <si>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</si>
  <si>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</si>
  <si>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</si>
  <si>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</si>
  <si>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</si>
  <si>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</si>
  <si>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</si>
  <si>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</si>
  <si>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</si>
  <si>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</si>
  <si>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</si>
  <si>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</si>
  <si>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</si>
  <si>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</si>
  <si>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</si>
  <si>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</si>
  <si>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</si>
  <si>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</si>
  <si>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</si>
  <si>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</si>
  <si>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</si>
  <si>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</si>
  <si>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</si>
  <si>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</si>
  <si>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</si>
  <si>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</si>
  <si>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</si>
  <si>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</si>
  <si>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</si>
  <si>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</si>
  <si>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</si>
  <si>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</si>
  <si>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</si>
  <si>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</si>
  <si>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</si>
  <si>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</si>
  <si>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</si>
  <si>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</si>
  <si>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</si>
  <si>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</si>
  <si>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</si>
  <si>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</si>
  <si>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</si>
  <si>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</si>
  <si>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</si>
  <si>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</si>
  <si>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</si>
  <si>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</si>
  <si>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</si>
  <si>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</si>
  <si>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</si>
  <si>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</si>
  <si>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</si>
  <si>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</si>
  <si>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</si>
  <si>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</si>
  <si>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</si>
  <si>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</si>
  <si>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</si>
  <si>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</si>
  <si>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</si>
  <si>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</si>
  <si>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</si>
  <si>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</si>
  <si>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</si>
  <si>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</si>
  <si>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</si>
  <si>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</si>
  <si>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</si>
  <si>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</si>
  <si>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</si>
  <si>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</si>
  <si>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</si>
  <si>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</si>
  <si>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</si>
  <si>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</si>
  <si>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</si>
  <si>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</si>
  <si>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</si>
  <si>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</si>
  <si>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</si>
  <si>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</si>
  <si>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</si>
  <si>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</si>
  <si>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</si>
  <si>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</si>
  <si>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</si>
  <si>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</si>
  <si>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</si>
  <si>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</si>
  <si>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</si>
  <si>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</si>
  <si>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</si>
  <si>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</si>
  <si>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</si>
  <si>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</si>
  <si>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</si>
  <si>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</si>
  <si>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</si>
  <si>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</si>
  <si>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</si>
  <si>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</si>
  <si>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</si>
  <si>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</si>
  <si>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</si>
  <si>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</si>
  <si>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</si>
  <si>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</si>
  <si>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</si>
  <si>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</si>
  <si>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</si>
  <si>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</si>
  <si>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</si>
  <si>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</si>
  <si>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</si>
  <si>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</si>
  <si>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</si>
  <si>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</si>
  <si>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</si>
  <si>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</si>
  <si>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</si>
  <si>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</si>
  <si>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</si>
  <si>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</si>
  <si>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</si>
  <si>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</si>
  <si>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</si>
  <si>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</si>
  <si>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</si>
  <si>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</si>
  <si>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</si>
  <si>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</si>
  <si>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</si>
  <si>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</si>
  <si>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</si>
  <si>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</si>
  <si>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</si>
  <si>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</si>
  <si>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</si>
  <si>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</si>
  <si>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</si>
  <si>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</si>
  <si>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</si>
  <si>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</si>
  <si>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</si>
  <si>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</si>
  <si>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</si>
  <si>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</si>
  <si>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</si>
  <si>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</si>
  <si>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</si>
  <si>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</si>
  <si>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</si>
  <si>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</si>
  <si>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</si>
  <si>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</si>
  <si>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</si>
  <si>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</si>
  <si>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</si>
  <si>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</si>
  <si>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</si>
  <si>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</si>
  <si>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</si>
  <si>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</si>
  <si>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</si>
  <si>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</si>
  <si>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</si>
  <si>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</si>
  <si>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</si>
  <si>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</si>
  <si>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</si>
  <si>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</si>
  <si>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</si>
  <si>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</si>
  <si>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</si>
  <si>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</si>
  <si>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</si>
  <si>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</si>
  <si>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</si>
  <si>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</si>
  <si>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</si>
  <si>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</si>
  <si>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</si>
  <si>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</si>
  <si>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</si>
  <si>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</si>
  <si>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</si>
  <si>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</si>
  <si>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</si>
  <si>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</si>
  <si>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</si>
  <si>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</si>
  <si>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</si>
  <si>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</si>
  <si>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</si>
  <si>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</si>
  <si>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</si>
  <si>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</si>
  <si>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</si>
  <si>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</si>
  <si>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</si>
  <si>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</si>
  <si>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</si>
  <si>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</si>
  <si>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</si>
  <si>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</si>
  <si>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</si>
  <si>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</si>
  <si>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</si>
  <si>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</si>
  <si>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</si>
  <si>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</si>
  <si>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</si>
  <si>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</si>
  <si>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</si>
  <si>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</si>
  <si>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</si>
  <si>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</si>
  <si>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</si>
  <si>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</si>
  <si>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</si>
  <si>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</si>
  <si>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</si>
  <si>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</si>
  <si>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</si>
  <si>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</si>
  <si>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</si>
  <si>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</si>
  <si>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</si>
  <si>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</si>
  <si>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</si>
  <si>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</si>
  <si>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</si>
  <si>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</si>
  <si>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</si>
  <si>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</si>
  <si>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</si>
  <si>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</si>
  <si>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</si>
  <si>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</si>
  <si>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</si>
  <si>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</si>
  <si>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</si>
  <si>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</si>
  <si>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</si>
  <si>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</si>
  <si>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</si>
  <si>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</si>
  <si>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</si>
  <si>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</si>
  <si>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</si>
  <si>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</si>
  <si>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</si>
  <si>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</si>
  <si>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</si>
  <si>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</si>
  <si>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</si>
  <si>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</si>
  <si>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</si>
  <si>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</si>
  <si>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</si>
  <si>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</si>
  <si>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</si>
  <si>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</si>
  <si>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</si>
  <si>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</si>
  <si>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</si>
  <si>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</si>
  <si>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</si>
  <si>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</si>
  <si>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</si>
  <si>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</si>
  <si>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</si>
  <si>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</si>
  <si>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</si>
  <si>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</si>
  <si>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</si>
  <si>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</si>
  <si>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</si>
  <si>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</si>
  <si>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</si>
  <si>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</si>
  <si>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</si>
  <si>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</si>
  <si>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</si>
  <si>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</si>
  <si>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</si>
  <si>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</si>
  <si>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</si>
  <si>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</si>
  <si>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</si>
  <si>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</si>
  <si>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</si>
  <si>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</si>
  <si>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</si>
  <si>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</si>
  <si>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</si>
  <si>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</si>
  <si>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</si>
  <si>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</si>
  <si>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</si>
  <si>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</si>
  <si>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</si>
  <si>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</si>
  <si>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</si>
  <si>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</si>
  <si>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</si>
  <si>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</si>
  <si>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</si>
  <si>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</si>
  <si>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</si>
  <si>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</si>
  <si>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</si>
  <si>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</si>
  <si>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</si>
  <si>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</si>
  <si>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</si>
  <si>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</si>
  <si>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</si>
  <si>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</si>
  <si>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</si>
  <si>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</si>
  <si>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</si>
  <si>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</si>
  <si>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</si>
  <si>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</si>
  <si>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</si>
  <si>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</si>
  <si>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</si>
  <si>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</si>
  <si>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</si>
  <si>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</si>
  <si>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</si>
  <si>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</si>
  <si>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</si>
  <si>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</si>
  <si>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</si>
  <si>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</si>
  <si>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</si>
  <si>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</si>
  <si>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</si>
  <si>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</si>
  <si>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</si>
  <si>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</si>
  <si>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</si>
  <si>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</si>
  <si>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</si>
  <si>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</si>
  <si>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</si>
  <si>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</si>
  <si>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</si>
  <si>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</si>
  <si>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</si>
  <si>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</si>
  <si>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</si>
  <si>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</si>
  <si>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</si>
  <si>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</si>
  <si>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</si>
  <si>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</si>
  <si>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</si>
  <si>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</si>
  <si>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</si>
  <si>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</si>
  <si>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</si>
  <si>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</si>
  <si>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</si>
  <si>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</si>
  <si>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</si>
  <si>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</si>
  <si>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</si>
  <si>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</si>
  <si>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</si>
  <si>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</si>
  <si>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</si>
  <si>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</si>
  <si>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</si>
  <si>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</si>
  <si>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</si>
  <si>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</si>
  <si>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</si>
  <si>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</si>
  <si>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</si>
  <si>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</si>
  <si>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</si>
  <si>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</si>
  <si>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</si>
  <si>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</si>
  <si>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</si>
  <si>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</si>
  <si>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</si>
  <si>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</si>
  <si>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</si>
  <si>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</si>
  <si>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</si>
  <si>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</si>
  <si>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</si>
  <si>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</si>
  <si>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</si>
  <si>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</si>
  <si>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</si>
  <si>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</si>
  <si>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</si>
  <si>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</si>
  <si>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PCM-20251119-00001095</t>
  </si>
  <si>
    <t xml:space="preserve"> team at site and no parking available , in progress .</t>
  </si>
  <si>
    <t xml:space="preserve"> PCM-20250215-00000830 </t>
  </si>
  <si>
    <t>LTE site still down and  site located in aramco area access issue need special permission</t>
  </si>
  <si>
    <t>mkjd0566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</si>
  <si>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</si>
  <si>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</si>
  <si>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</si>
  <si>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</si>
  <si>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</si>
  <si>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</si>
  <si>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</si>
  <si>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</si>
  <si>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</si>
  <si>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 xml:space="preserve">SCECO Power NA , as SCECO Company working to replace main cable , no parking to connect PG , ETR 3 Hrs, </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</si>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</sst>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317.58154513889167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7.9045138889341615E-2</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45980.529971064818</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45980.529971064818</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45980.529971064818</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45980.529971064818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45980.529971064818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45980.529971064818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45980.529971064818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45980.529971064818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45980.529971064818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45980.529971064818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45980.529971064818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45980.529971064818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45980.529971064818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45980.529971064818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45980.529971064818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45980.529971064818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45980.529971064818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45980.529971064818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45980.529971064818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45980.529971064818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45980.529971064818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45980.529971064818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45980.529971064818</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45980.529971064818</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45980.529971064818</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45980.529971064818</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45980.529971064818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45980.529971064818</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45980.529971064818</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45980.529971064818</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45980.529971064818</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45980.529971064818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45980.529971064818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45980.529971064818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45980.529971064818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45980.529971064818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45980.529971064818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45980.529971064818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45980.529971064818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45980.529971064818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45980.529971064818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45980.529971064818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45980.529971064818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45980.529971064818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45980.529971064818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45980.529971064818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45980.529971064818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45980.529971064818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45980.529971064818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45980.529971064818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45980.529971064818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45980.529971064818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45980.529971064818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45980.529971064818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45980.529971064818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45980.529971064818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45980.529971064818</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9F7E2483-2295-4471-86D8-A253235474C0}"/>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tabSelected="1" workbookViewId="0">
      <pane ySplit="1" topLeftCell="A2" activePane="bottomLeft" state="frozen"/>
      <selection pane="bottomLeft" activeCell="F5" sqref="F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155.53013310185634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39102</v>
      </c>
      <c r="F4" s="103">
        <v>45980.529537037037</v>
      </c>
      <c r="G4" s="104">
        <f ca="1">IFERROR(NOW()-F4,"-")</f>
        <v>4.3402778101153672E-4</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45980.529971064818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45980.529971064818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45980.529971064818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45980.529971064818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45980.529971064818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45980.529971064818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45980.529971064818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45980.529971064818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45980.529971064818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45980.529971064818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45980.529971064818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45980.529971064818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45980.529971064818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45980.529971064818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45980.529971064818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45980.529971064818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45980.529971064818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45980.529971064818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45980.529971064818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45980.529971064818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45980.529971064818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45980.529971064818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45980.529971064818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45980.529971064818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45980.529971064818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45980.529971064818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45980.529971064818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45980.529971064818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45980.529971064818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45980.529971064818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45980.529971064818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45980.529971064818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45980.529971064818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45980.529971064818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45980.529971064818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45980.529971064818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45980.529971064818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45980.529971064818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45980.529971064818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45980.529971064818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45980.529971064818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45980.529971064818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45980.529971064818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45980.529971064818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45980.529971064818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45980.529971064818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45980.529971064818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45980.529971064818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45980.529971064818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45980.529971064818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45980.529971064818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45980.529971064818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45980.529971064818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45980.529971064818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45980.529971064818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45980.529971064818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45980.529971064818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45980.529971064818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45980.529971064818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45980.529971064818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45980.529971064818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45980.529971064818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45980.529971064818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45980.529971064818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45980.529971064818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45980.529971064818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45980.529971064818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45980.529971064818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45980.529971064818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45980.529971064818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45980.529971064818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45980.529971064818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45980.529971064818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45980.529971064818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45980.529971064818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45980.529971064818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45980.529971064818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45980.529971064818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45980.529971064818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45980.529971064818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45980.529971064818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45980.529971064818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45980.529971064818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45980.529971064818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45980.529971064818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45980.529971064818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45980.529971064818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45980.529971064818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45980.529971064818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45980.529971064818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45980.529971064818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45980.529971064818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45980.529971064818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45980.529971064818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45980.529971064818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45980.529971064818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45980.529971064818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45980.529971064818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45980.529971064818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45980.529971064818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45980.529971064818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45980.529971064818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45980.529971064818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45980.529971064818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45980.529971064818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45980.529971064818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45980.529971064818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45980.529971064818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45980.529971064818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45980.529971064818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45980.529971064818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45980.529971064818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45980.529971064818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45980.529971064818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45980.529971064818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45980.529971064818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45980.529971064818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45980.529971064818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45980.529971064818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45980.529971064818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45980.529971064818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45980.529971064818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45980.529971064818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45980.529971064818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45980.529971064818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45980.529971064818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45980.529971064818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45980.529971064818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45980.529971064818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45980.529971064818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45980.529971064818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45980.529971064818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45980.529971064818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45980.529971064818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45980.529971064818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45980.529971064818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45980.529971064818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45980.529971064818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45980.529971064818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45980.529971064818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45980.529971064818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45980.529971064818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45980.529971064818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45980.529971064818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45980.529971064818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45980.529971064818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45980.529971064818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45980.529971064818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45980.529971064818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45980.529971064818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45980.529971064818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45980.529971064818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45980.529971064818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45980.529971064818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45980.529971064818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45980.529971064818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45980.529971064818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45980.529971064818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45980.529971064818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45980.529971064818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45980.529971064818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45980.529971064818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45980.529971064818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45980.529971064818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45980.529971064818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45980.529971064818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45980.529971064818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45980.529971064818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45980.529971064818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45980.529971064818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45980.529971064818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45980.529971064818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45980.529971064818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45980.529971064818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45980.529971064818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45980.529971064818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45980.529971064818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45980.529971064818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45980.529971064818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45980.529971064818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45980.529971064818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45980.529971064818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45980.529971064818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45980.529971064818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45980.529971064818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45980.529971064818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45980.529971064818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45980.529971064818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45980.529971064818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45980.529971064818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45980.529971064818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45980.529971064818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45980.529971064818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45980.529971064818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45980.529971064818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45980.529971064818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45980.529971064818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45980.529971064818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45980.529971064818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45980.529971064818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45980.529971064818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45980.529971064818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45980.529971064818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45980.529971064818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45980.529971064818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45980.529971064818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45980.529971064818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45980.529971064818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45980.529971064818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45980.529971064818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45980.529971064818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45980.529971064818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45980.529971064818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45980.529971064818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45980.529971064818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45980.529971064818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45980.529971064818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45980.529971064818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45980.529971064818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45980.529971064818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45980.529971064818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45980.529971064818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45980.529971064818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45980.529971064818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45980.529971064818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45980.529971064818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45980.529971064818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45980.529971064818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45980.529971064818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45980.529971064818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45980.529971064818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45980.529971064818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45980.529971064818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45980.529971064818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45980.529971064818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45980.529971064818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45980.529971064818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45980.529971064818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45980.529971064818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45980.529971064818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45980.529971064818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45980.529971064818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45980.529971064818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45980.529971064818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45980.529971064818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45980.529971064818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45980.529971064818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45980.529971064818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45980.529971064818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45980.529971064818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45980.529971064818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45980.529971064818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45980.529971064818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45980.529971064818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45980.529971064818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45980.529971064818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45980.529971064818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45980.529971064818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45980.529971064818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45980.529971064818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45980.529971064818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45980.529971064818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45980.529971064818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45980.529971064818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45980.529971064818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45980.529971064818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45980.529971064818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45980.529971064818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45980.529971064818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45980.529971064818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45980.529971064818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45980.529971064818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45980.529971064818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45980.529971064818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45980.529971064818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45980.529971064818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45980.529971064818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45980.529971064818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45980.529971064818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45980.529971064818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45980.529971064818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45980.529971064818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45980.529971064818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45980.529971064818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45980.529971064818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45980.529971064818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45980.529971064818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45980.529971064818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45980.529971064818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45980.529971064818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45980.529971064818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45980.529971064818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45980.529971064818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45980.529971064818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45980.529971064818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45980.529971064818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45980.529971064818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45980.529971064818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45980.529971064818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45980.529971064818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45980.529971064818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45980.529971064818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45980.529971064818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45980.529971064818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45980.529971064818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45980.529971064818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45980.529971064818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45980.529971064818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45980.529971064818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45980.529971064818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45980.529971064818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45980.529971064818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45980.529971064818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45980.529971064818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45980.529971064818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45980.529971064818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45980.529971064818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45980.529971064818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45980.529971064818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45980.529971064818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45980.529971064818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45980.529971064818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45980.529971064818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45980.529971064818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45980.529971064818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45980.529971064818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45980.529971064818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45980.529971064818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45980.529971064818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45980.529971064818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45980.529971064818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45980.529971064818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45980.529971064818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45980.529971064818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45980.529971064818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45980.529971064818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45980.529971064818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45980.529971064818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45980.529971064818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45980.529971064818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45980.529971064818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45980.529971064818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45980.529971064818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45980.529971064818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45980.529971064818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45980.529971064818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45980.529971064818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45980.529971064818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45980.529971064818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45980.529971064818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45980.529971064818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45980.529971064818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45980.529971064818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45980.529971064818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45980.529971064818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45980.529971064818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45980.529971064818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45980.529971064818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45980.529971064818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45980.529971064818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45980.529971064818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45980.529971064818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45980.529971064818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45980.529971064818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45980.529971064818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45980.529971064818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45980.529971064818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45980.529971064818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45980.529971064818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45980.529971064818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45980.529971064818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45980.529971064818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45980.529971064818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45980.529971064818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45980.529971064818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45980.529971064818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45980.529971064818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45980.529971064818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45980.529971064818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45980.529971064818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45980.529971064818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45980.529971064818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45980.529971064818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45980.529971064818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45980.529971064818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45980.529971064818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45980.529971064818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45980.529971064818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45980.529971064818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45980.529971064818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45980.529971064818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45980.529971064818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45980.529971064818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45980.529971064818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45980.529971064818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45980.529971064818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45980.529971064818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45980.529971064818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45980.529971064818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45980.529971064818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45980.529971064818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45980.529971064818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45980.529971064818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45980.529971064818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45980.529971064818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45980.529971064818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45980.529971064818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45980.529971064818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45980.529971064818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45980.529971064818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45980.529971064818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45980.529971064818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45980.529971064818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45980.529971064818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45980.529971064818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45980.529971064818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45980.529971064818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45980.529971064818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45980.529971064818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45980.529971064818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45980.529971064818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45980.529971064818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45980.529971064818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45980.529971064818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45980.529971064818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45980.529971064818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45980.529971064818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45980.529971064818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45980.529971064818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45980.529971064818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45980.529971064818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45980.529971064818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45980.529971064818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45980.529971064818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45980.529971064818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45980.529971064818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45980.529971064818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45980.529971064818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45980.529971064818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45980.529971064818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45980.529971064818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45980.529971064818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45980.529971064818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45980.529971064818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45980.529971064818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45980.529971064818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45980.529971064818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45980.529971064818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45980.529971064818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45980.529971064818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45980.529971064818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45980.529971064818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45980.529971064818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45980.529971064818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45980.529971064818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45980.529971064818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45980.529971064818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45980.529971064818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45980.529971064818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45980.529971064818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45980.529971064818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45980.529971064818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45980.529971064818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45980.529971064818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45980.529971064818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45980.529971064818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45980.529971064818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45980.529971064818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45980.529971064818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45980.529971064818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45980.529971064818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45980.529971064818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45980.529971064818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45980.529971064818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45980.529971064818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45980.529971064818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45980.529971064818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45980.529971064818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45980.529971064818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45980.529971064818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45980.529971064818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45980.529971064818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45980.529971064818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45980.529971064818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45980.529971064818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45980.529971064818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45980.529971064818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45980.529971064818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45980.529971064818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45980.529971064818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45980.529971064818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45980.529971064818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45980.529971064818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45980.529971064818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45980.529971064818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45980.529971064818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45980.529971064818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45980.529971064818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45980.529971064818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45980.529971064818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45980.529971064818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45980.529971064818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45980.529971064818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45980.529971064818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45980.529971064818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45980.529971064818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45980.529971064818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45980.529971064818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45980.529971064818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45980.529971064818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45980.529971064818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45980.529971064818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45980.529971064818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45980.529971064818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45980.529971064818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45980.529971064818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45980.529971064818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45980.529971064818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45980.529971064818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45980.529971064818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45980.529971064818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45980.529971064818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45980.529971064818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45980.529971064818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45980.529971064818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45980.529971064818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45980.529971064818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45980.529971064818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45980.529971064818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45980.529971064818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45980.529971064818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45980.529971064818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45980.529971064818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45980.529971064818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45980.529971064818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45980.529971064818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45980.529971064818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45980.529971064818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45980.529971064818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45980.529971064818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45980.529971064818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45980.529971064818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45980.529971064818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45980.529971064818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45980.529971064818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45980.529971064818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45980.529971064818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45980.529971064818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45980.529971064818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45980.529971064818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45980.529971064818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45980.529971064818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45980.529971064818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45980.529971064818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45980.529971064818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45980.529971064818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45980.529971064818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45980.529971064818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45980.529971064818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45980.529971064818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45980.529971064818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45980.529971064818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45980.529971064818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45980.529971064818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45980.529971064818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45980.529971064818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45980.529971064818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45980.529971064818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45980.529971064818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45980.529971064818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45980.529971064818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45980.529971064818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45980.529971064818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45980.529971064818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45980.529971064818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45980.529971064818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45980.529971064818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45980.529971064818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45980.529971064818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45980.529971064818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45980.529971064818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45980.529971064818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45980.529971064818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45980.529971064818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45980.529971064818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45980.529971064818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45980.529971064818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45980.529971064818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45980.529971064818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45980.529971064818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45980.529971064818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45980.529971064818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45980.529971064818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45980.529971064818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45980.529971064818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45980.529971064818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45980.529971064818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45980.529971064818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45980.529971064818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45980.529971064818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45980.529971064818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45980.529971064818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45980.529971064818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45980.529971064818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45980.529971064818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45980.529971064818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45980.529971064818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45980.529971064818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45980.529971064818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45980.529971064818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45980.529971064818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45980.529971064818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45980.529971064818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45980.529971064818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45980.529971064818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45980.529971064818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45980.529971064818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45980.529971064818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45980.529971064818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45980.529971064818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45980.529971064818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45980.529971064818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45980.529971064818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45980.529971064818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45980.529971064818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45980.529971064818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45980.529971064818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45980.529971064818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45980.529971064818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45980.529971064818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45980.529971064818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45980.529971064818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45980.529971064818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45980.529971064818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45980.529971064818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45980.529971064818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45980.529971064818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45980.529971064818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45980.529971064818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45980.529971064818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45980.529971064818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45980.529971064818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45980.529971064818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45980.529971064818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45980.529971064818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45980.529971064818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45980.529971064818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45980.529971064818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45980.529971064818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45980.529971064818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45980.529971064818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45980.529971064818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45980.529971064818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45980.529971064818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45980.529971064818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45980.529971064818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45980.529971064818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45980.529971064818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45980.529971064818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45980.529971064818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45980.529971064818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45980.529971064818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45980.529971064818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45980.529971064818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45980.529971064818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45980.529971064818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45980.529971064818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45980.529971064818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45980.529971064818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45980.529971064818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45980.529971064818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45980.529971064818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45980.529971064818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45980.529971064818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45980.529971064818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45980.529971064818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45980.529971064818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45980.529971064818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45980.529971064818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45980.529971064818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45980.529971064818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45980.529971064818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45980.529971064818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45980.529971064818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45980.529971064818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45980.529971064818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45980.529971064818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45980.529971064818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45980.529971064818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45980.529971064818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45980.529971064818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45980.529971064818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45980.529971064818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45980.529971064818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45980.529971064818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45980.529971064818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45980.529971064818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45980.529971064818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45980.529971064818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45980.529971064818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45980.529971064818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45980.529971064818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45980.529971064818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45980.529971064818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45980.529971064818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45980.529971064818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45980.529971064818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45980.529971064818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45980.529971064818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45980.529971064818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45980.529971064818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45980.529971064818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45980.529971064818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45980.529971064818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45980.529971064818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45980.529971064818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45980.529971064818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45980.529971064818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45980.529971064818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45980.529971064818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45980.529971064818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45980.529971064818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45980.529971064818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45980.529971064818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45980.529971064818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45980.529971064818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45980.529971064818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45980.529971064818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45980.529971064818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45980.529971064818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45980.529971064818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45980.529971064818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45980.529971064818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45980.529971064818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45980.529971064818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45980.529971064818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45980.529971064818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45980.529971064818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45980.529971064818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45980.529971064818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45980.529971064818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45980.529971064818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45980.529971064818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45980.529971064818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45980.529971064818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45980.529971064818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45980.529971064818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45980.529971064818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45980.529971064818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45980.529971064818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45980.529971064818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45980.529971064818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45980.529971064818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45980.529971064818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45980.529971064818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45980.529971064818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45980.529971064818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45980.529971064818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45980.529971064818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45980.529971064818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45980.529971064818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45980.529971064818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45980.529971064818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45980.529971064818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45980.529971064818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45980.529971064818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45980.529971064818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45980.529971064818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45980.529971064818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45980.529971064818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45980.529971064818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45980.529971064818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45980.529971064818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45980.529971064818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45980.529971064818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45980.529971064818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45980.529971064818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45980.529971064818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45980.529971064818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45980.529971064818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45980.529971064818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45980.529971064818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45980.529971064818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45980.529971064818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45980.529971064818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45980.529971064818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45980.529971064818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45980.529971064818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45980.529971064818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45980.529971064818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45980.529971064818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45980.529971064818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45980.529971064818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45980.529971064818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45980.529971064818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45980.529971064818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45980.529971064818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45980.529971064818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45980.529971064818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45980.529971064818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45980.529971064818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45980.529971064818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45980.529971064818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45980.529971064818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45980.529971064818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45980.529971064818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45980.529971064818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45980.529971064818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45980.529971064818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45980.529971064818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45980.529971064818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45980.529971064818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45980.529971064818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45980.529971064818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45980.529971064818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45980.529971064818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45980.529971064818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45980.529971064818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45980.529971064818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45980.529971064818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45980.529971064818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45980.529971064818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45980.529971064818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45980.529971064818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45980.529971064818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45980.529971064818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45980.529971064818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45980.529971064818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45980.529971064818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45980.529971064818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45980.529971064818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45980.529971064818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45980.529971064818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45980.529971064818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45980.529971064818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45980.529971064818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45980.529971064818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45980.529971064818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45980.529971064818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45980.529971064818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45980.529971064818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45980.529971064818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45980.529971064818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45980.529971064818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45980.529971064818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45980.529971064818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45980.529971064818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45980.529971064818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45980.529971064818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45980.529971064818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45980.529971064818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45980.529971064818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45980.529971064818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45980.529971064818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45980.529971064818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45980.529971064818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45980.529971064818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45980.529971064818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45980.529971064818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45980.529971064818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45980.529971064818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45980.529971064818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45980.529971064818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45980.529971064818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45980.529971064818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45980.529971064818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45980.529971064818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45980.529971064818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45980.529971064818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45980.529971064818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45980.529971064818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45980.529971064818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45980.529971064818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45980.529971064818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45980.529971064818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45980.529971064818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45980.529971064818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45980.529971064818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45980.529971064818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45980.529971064818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45980.529971064818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45980.529971064818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45980.529971064818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45980.529971064818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45980.529971064818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45980.529971064818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45980.529971064818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45980.529971064818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45980.529971064818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45980.529971064818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45980.529971064818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45980.529971064818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45980.529971064818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45980.529971064818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45980.529971064818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45980.529971064818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45980.529971064818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45980.529971064818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45980.529971064818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45980.529971064818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45980.529971064818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45980.529971064818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45980.529971064818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45980.529971064818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45980.529971064818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45980.529971064818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45980.529971064818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45980.529971064818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45980.529971064818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45980.529971064818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45980.529971064818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45980.529971064818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45980.529971064818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45980.529971064818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45980.529971064818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45980.529971064818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45980.529971064818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45980.529971064818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45980.529971064818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45980.529971064818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45980.529971064818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45980.529971064818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45980.529971064818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45980.529971064818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45980.529971064818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45980.529971064818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45980.529971064818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45980.529971064818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45980.529971064818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45980.529971064818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45980.529971064818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45980.529971064818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45980.529971064818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45980.529971064818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45980.529971064818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45980.529971064818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45980.529971064818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45980.529971064818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45980.529971064818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45980.529971064818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45980.529971064818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45980.529971064818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45980.529971064818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45980.529971064818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45980.529971064818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45980.529971064818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45980.529971064818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45980.529971064818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45980.529971064818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45980.529971064818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45980.529971064818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45980.529971064818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45980.529971064818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45980.529971064818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45980.529971064818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45980.529971064818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45980.529971064818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45980.529971064818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45980.529971064818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45980.529971064818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45980.529971064818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45980.529971064818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45980.529971064818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45980.529971064818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45980.529971064818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45980.529971064818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45980.529971064818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45980.529971064818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45980.529971064818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45980.529971064818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45980.529971064818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45980.529971064818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45980.529971064818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45980.529971064818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45980.529971064818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45980.529971064818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45980.529971064818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45980.529971064818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45980.529971064818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45980.529971064818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45980.529971064818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45980.529971064818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45980.529971064818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45980.529971064818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45980.529971064818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45980.529971064818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45980.529971064818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45980.529971064818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45980.529971064818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45980.529971064818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45980.529971064818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45980.529971064818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45980.529971064818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45980.529971064818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45980.529971064818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45980.529971064818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45980.529971064818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45980.529971064818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45980.529971064818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45980.529971064818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45980.529971064818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45980.529971064818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45980.529971064818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45980.529971064818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45980.529971064818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45980.529971064818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45980.529971064818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45980.529971064818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45980.529971064818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45980.529971064818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45980.529971064818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45980.529971064818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45980.529971064818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45980.529971064818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45980.529971064818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45980.529971064818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45980.529971064818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45980.529971064818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45980.529971064818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45980.529971064818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45980.529971064818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45980.529971064818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45980.529971064818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45980.529971064818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45980.529971064818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45980.529971064818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45980.529971064818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45980.529971064818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45980.529971064818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45980.529971064818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45980.529971064818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45980.529971064818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45980.529971064818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45980.529971064818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45980.529971064818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45980.529971064818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45980.529971064818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45980.529971064818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45980.529971064818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45980.529971064818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45980.529971064818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45980.529971064818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45980.529971064818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45980.529971064818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45980.529971064818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45980.529971064818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45980.529971064818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45980.529971064818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45980.529971064818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45980.529971064818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45980.529971064818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45980.529971064818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45980.529971064818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45980.529971064818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45980.529971064818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45980.529971064818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45980.529971064818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45980.529971064818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45980.529971064818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45980.529971064818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45980.529971064818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45980.529971064818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45980.529971064818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45980.529971064818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45980.529971064818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45980.529971064818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45980.529971064818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45980.529971064818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45980.529971064818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45980.529971064818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45980.529971064818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45980.529971064818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45980.529971064818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45980.529971064818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45980.529971064818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45980.529971064818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45980.529971064818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45980.529971064818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45980.529971064818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45980.529971064818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45980.529971064818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45980.529971064818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45980.529971064818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45980.529971064818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45980.529971064818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45980.529971064818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45980.529971064818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45980.529971064818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45980.529971064818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45980.529971064818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45980.529971064818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45980.529971064818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45980.529971064818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45980.529971064818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45980.529971064818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45980.529971064818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45980.529971064818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45980.529971064818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45980.529971064818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45980.529971064818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45980.529971064818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45980.529971064818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45980.529971064818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45980.529971064818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45980.529971064818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45980.529971064818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45980.529971064818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45980.529971064818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45980.529971064818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45980.529971064818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45980.529971064818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45980.529971064818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45980.529971064818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45980.529971064818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45980.529971064818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45980.529971064818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45980.529971064818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45980.529971064818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45980.529971064818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45980.529971064818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45980.529971064818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45980.529971064818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45980.529971064818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45980.529971064818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45980.529971064818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45980.529971064818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45980.529971064818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45980.529971064818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45980.529971064818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45980.529971064818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45980.529971064818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45980.529971064818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45980.529971064818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45980.529971064818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45980.529971064818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45980.529971064818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45980.529971064818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45980.529971064818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45980.529971064818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45980.529971064818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45980.529971064818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45980.529971064818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45980.529971064818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45980.529971064818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45980.529971064818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45980.529971064818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45980.529971064818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45980.529971064818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45980.529971064818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45980.529971064818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45980.529971064818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45980.529971064818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45980.529971064818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45980.529971064818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45980.529971064818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45980.529971064818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45980.529971064818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45980.529971064818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45980.529971064818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45980.529971064818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277.04925347222161</v>
      </c>
      <c r="H2" s="95">
        <v>45703.474768518521</v>
      </c>
      <c r="I2" s="95" t="str">
        <f>IFERROR(VLOOKUP(D2,DB!A:F,6,0),"")</f>
        <v>SCECO</v>
      </c>
      <c r="J2" s="95" t="str">
        <f>IFERROR(VLOOKUP(D2,DB!A:G,7,0),"")</f>
        <v>Dead</v>
      </c>
      <c r="K2" s="97" t="s">
        <v>39110</v>
      </c>
      <c r="L2" s="91" t="str">
        <f>IFERROR(VLOOKUP(D2,DB!A:I,9,0),"")</f>
        <v>Latis</v>
      </c>
    </row>
    <row r="3" spans="1:16" ht="15" customHeight="1">
      <c r="A3" s="113"/>
      <c r="B3" s="113" t="str">
        <f>IFERROR(VLOOKUP(D3,DB!A:K,11,0),"")</f>
        <v/>
      </c>
      <c r="C3" s="93"/>
      <c r="D3" s="91"/>
      <c r="E3" s="94"/>
      <c r="F3" s="95"/>
      <c r="G3" s="96">
        <f t="shared" ref="G3:G63" ca="1" si="0">IFERROR(NOW()-F3,"")</f>
        <v>45980.529971064818</v>
      </c>
      <c r="H3" s="95"/>
      <c r="I3" s="113" t="str">
        <f>IFERROR(VLOOKUP(D3,DB!A:F,6,0),"")</f>
        <v/>
      </c>
      <c r="J3" s="113" t="str">
        <f>IFERROR(VLOOKUP(D3,DB!A:G,7,0),"")</f>
        <v/>
      </c>
      <c r="K3" s="97"/>
      <c r="L3" s="91" t="str">
        <f>IFERROR(VLOOKUP(D3,DB!A:I,9,0),"")</f>
        <v/>
      </c>
    </row>
    <row r="4" spans="1:16" ht="15" customHeight="1">
      <c r="A4" s="113"/>
      <c r="B4" s="113" t="str">
        <f>IFERROR(VLOOKUP(D4,DB!A:K,11,0),"")</f>
        <v>R4</v>
      </c>
      <c r="C4" s="93"/>
      <c r="D4" s="91" t="s">
        <v>39111</v>
      </c>
      <c r="E4" s="94"/>
      <c r="F4" s="95"/>
      <c r="G4" s="96">
        <f t="shared" ca="1" si="0"/>
        <v>45980.529971064818</v>
      </c>
      <c r="H4" s="95"/>
      <c r="I4" s="113" t="str">
        <f>IFERROR(VLOOKUP(D4,DB!A:F,6,0),"")</f>
        <v>SCECO</v>
      </c>
      <c r="J4" s="113" t="str">
        <f>IFERROR(VLOOKUP(D4,DB!A:G,7,0),"")</f>
        <v>Good</v>
      </c>
      <c r="K4" s="97"/>
      <c r="L4" s="91" t="str">
        <f>IFERROR(VLOOKUP(D4,DB!A:I,9,0),"")</f>
        <v>Latis</v>
      </c>
    </row>
    <row r="5" spans="1:16" ht="15" customHeight="1">
      <c r="A5" s="113"/>
      <c r="B5" s="113" t="str">
        <f>IFERROR(VLOOKUP(D5,DB!A:K,11,0),"")</f>
        <v/>
      </c>
      <c r="C5" s="93"/>
      <c r="D5" s="91"/>
      <c r="E5" s="94"/>
      <c r="F5" s="95"/>
      <c r="G5" s="96">
        <f t="shared" ca="1" si="0"/>
        <v>45980.529971064818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45980.529971064818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45980.529971064818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45980.529971064818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45980.529971064818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45980.529971064818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45980.529971064818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45980.529971064818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45980.529971064818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45980.529971064818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45980.529971064818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45980.529971064818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45980.529971064818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45980.529971064818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45980.529971064818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45980.529971064818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45980.529971064818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45980.529971064818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45980.529971064818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45980.529971064818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45980.529971064818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45980.529971064818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45980.529971064818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45980.529971064818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45980.529971064818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45980.529971064818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45980.529971064818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45980.529971064818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45980.529971064818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45980.529971064818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45980.529971064818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45980.529971064818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45980.529971064818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45980.529971064818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45980.529971064818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45980.529971064818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45980.529971064818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45980.529971064818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45980.529971064818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45980.529971064818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45980.529971064818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45980.529971064818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45980.529971064818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45980.529971064818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45980.529971064818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45980.529971064818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45980.529971064818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45980.529971064818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45980.529971064818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45980.529971064818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45980.529971064818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45980.529971064818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45980.529971064818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45980.529971064818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45980.529971064818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45980.529971064818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45980.529971064818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45980.529971064818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45980.529971064818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45980.529971064818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45980.529971064818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45980.529971064818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45980.529971064818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45980.529971064818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45980.529971064818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45980.529971064818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45980.529971064818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45980.529971064818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45980.529971064818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45980.529971064818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45980.529971064818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45980.529971064818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45980.529971064818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45980.529971064818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45980.529971064818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45980.529971064818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45980.529971064818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45980.529971064818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45980.529971064818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45980.529971064818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45980.529971064818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45980.529971064818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45980.529971064818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45980.529971064818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45980.529971064818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45980.529971064818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45980.529971064818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45980.529971064818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45980.529971064818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45980.529971064818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45980.529971064818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45980.529971064818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45980.529971064818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45980.529971064818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45980.529971064818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45980.529971064818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45980.529971064818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45980.529971064818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45980.529971064818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45980.529971064818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45980.529971064818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45980.529971064818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45980.529971064818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45980.529971064818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45980.529971064818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45980.529971064818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45980.529971064818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45980.529971064818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45980.529971064818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45980.529971064818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45980.529971064818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45980.529971064818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45980.529971064818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45980.529971064818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45980.529971064818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45980.529971064818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45980.529971064818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45980.529971064818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45980.529971064818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45980.529971064818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45980.529971064818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45980.529971064818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45980.529971064818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45980.529971064818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45980.529971064818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45980.529971064818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45980.529971064818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45980.529971064818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45980.529971064818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45980.529971064818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45980.529971064818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45980.529971064818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45980.529971064818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45980.529971064818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45980.529971064818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45980.529971064818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45980.529971064818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45980.529971064818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45980.529971064818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45980.529971064818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45980.529971064818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45980.529971064818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45980.529971064818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45980.529971064818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45980.529971064818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45980.529971064818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45980.529971064818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45980.529971064818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45980.529971064818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45980.529971064818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45980.529971064818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45980.529971064818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45980.529971064818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45980.529971064818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45980.529971064818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45980.529971064818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45980.529971064818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45980.529971064818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45980.529971064818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45980.529971064818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45980.529971064818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45980.529971064818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45980.529971064818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45980.529971064818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45980.529971064818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45980.529971064818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45980.529971064818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45980.529971064818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45980.529971064818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45980.529971064818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45980.529971064818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45980.529971064818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45980.529971064818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45980.529971064818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45980.529971064818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45980.529971064818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45980.529971064818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45980.529971064818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45980.529971064818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45980.529971064818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45980.529971064818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45980.529971064818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45980.529971064818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45980.529971064818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45980.529971064818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45980.529971064818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45980.529971064818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45980.529971064818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45980.529971064818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45980.529971064818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45980.529971064818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45980.529971064818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45980.529971064818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45980.529971064818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45980.529971064818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45980.529971064818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45980.529971064818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45980.529971064818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45980.529971064818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45980.529971064818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45980.529971064818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45980.529971064818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45980.529971064818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45980.529971064818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45980.529971064818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45980.529971064818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45980.529971064818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45980.529971064818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45980.529971064818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45980.529971064818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45980.529971064818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45980.529971064818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45980.529971064818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45980.529971064818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45980.529971064818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45980.529971064818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45980.529971064818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45980.529971064818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45980.529971064818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45980.529971064818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45980.529971064818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45980.529971064818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45980.529971064818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45980.529971064818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45980.529971064818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45980.529971064818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45980.529971064818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45980.529971064818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45980.529971064818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45980.529971064818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45980.529971064818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45980.529971064818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45980.529971064818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45980.529971064818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45980.529971064818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45980.529971064818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45980.529971064818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45980.529971064818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45980.529971064818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45980.529971064818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45980.529971064818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45980.529971064818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45980.529971064818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45980.529971064818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45980.529971064818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45980.529971064818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45980.529971064818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45980.529971064818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45980.529971064818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45980.529971064818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45980.529971064818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45980.529971064818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45980.529971064818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45980.529971064818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45980.529971064818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45980.529971064818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45980.529971064818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45980.529971064818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45980.529971064818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45980.529971064818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45980.529971064818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45980.529971064818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45980.529971064818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45980.529971064818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45980.529971064818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45980.529971064818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45980.529971064818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45980.529971064818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45980.529971064818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45980.529971064818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45980.529971064818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45980.529971064818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45980.529971064818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45980.529971064818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45980.529971064818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45980.529971064818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45980.529971064818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45980.529971064818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45980.529971064818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45980.529971064818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45980.529971064818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45980.529971064818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45980.529971064818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45980.529971064818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45980.529971064818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45980.529971064818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45980.529971064818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45980.529971064818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45980.529971064818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45980.529971064818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45980.529971064818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45980.529971064818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45980.529971064818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45980.529971064818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45980.529971064818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45980.529971064818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45980.529971064818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45980.529971064818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45980.529971064818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45980.529971064818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45980.529971064818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45980.529971064818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45980.529971064818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45980.529971064818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45980.529971064818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45980.529971064818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45980.529971064818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45980.529971064818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45980.529971064818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45980.529971064818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45980.529971064818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45980.529971064818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45980.529971064818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45980.529971064818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45980.529971064818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45980.529971064818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45980.529971064818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45980.529971064818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45980.529971064818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45980.529971064818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45980.529971064818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45980.529971064818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45980.529971064818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45980.529971064818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45980.529971064818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45980.529971064818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45980.529971064818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45980.529971064818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45980.529971064818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45980.529971064818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45980.529971064818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45980.529971064818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45980.529971064818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45980.529971064818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45980.529971064818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45980.529971064818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45980.529971064818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45980.529971064818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45980.529971064818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45980.529971064818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45980.529971064818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45980.529971064818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45980.529971064818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45980.529971064818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45980.529971064818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45980.529971064818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45980.529971064818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45980.529971064818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45980.529971064818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45980.529971064818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45980.529971064818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45980.529971064818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45980.529971064818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45980.529971064818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45980.529971064818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45980.529971064818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45980.529971064818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45980.529971064818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45980.529971064818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45980.529971064818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45980.529971064818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45980.529971064818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45980.529971064818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45980.529971064818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45980.529971064818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45980.529971064818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45980.529971064818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45980.529971064818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45980.529971064818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45980.529971064818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45980.529971064818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45980.529971064818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45980.529971064818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45980.529971064818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45980.529971064818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45980.529971064818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45980.529971064818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45980.529971064818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45980.529971064818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45980.529971064818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45980.529971064818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45980.529971064818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45980.529971064818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45980.529971064818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45980.529971064818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45980.529971064818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45980.529971064818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45980.529971064818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45980.529971064818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45980.529971064818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45980.529971064818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45980.529971064818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45980.529971064818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45980.529971064818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45980.529971064818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45980.529971064818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45980.529971064818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45980.529971064818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45980.529971064818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45980.529971064818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45980.529971064818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45980.529971064818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45980.529971064818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45980.529971064818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45980.529971064818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45980.529971064818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45980.529971064818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45980.529971064818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45980.529971064818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45980.529971064818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45980.529971064818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45980.529971064818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45980.529971064818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45980.529971064818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45980.529971064818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45980.529971064818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45980.529971064818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45980.529971064818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45980.529971064818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45980.529971064818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45980.529971064818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45980.529971064818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45980.529971064818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45980.529971064818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45980.529971064818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45980.529971064818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45980.529971064818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45980.529971064818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45980.529971064818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45980.529971064818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45980.529971064818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45980.529971064818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45980.529971064818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45980.529971064818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45980.529971064818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45980.529971064818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45980.529971064818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45980.529971064818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45980.529971064818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45980.529971064818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45980.529971064818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45980.529971064818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45980.529971064818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45980.529971064818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45980.529971064818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45980.529971064818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45980.529971064818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45980.529971064818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45980.529971064818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45980.529971064818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45980.529971064818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45980.529971064818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45980.529971064818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45980.529971064818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45980.529971064818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45980.529971064818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45980.529971064818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45980.529971064818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45980.529971064818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45980.529971064818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45980.529971064818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45980.529971064818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45980.529971064818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45980.529971064818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45980.529971064818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45980.529971064818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45980.529971064818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45980.529971064818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45980.529971064818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45980.529971064818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45980.529971064818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45980.529971064818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45980.529971064818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45980.529971064818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45980.529971064818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45980.529971064818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45980.529971064818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45980.529971064818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45980.529971064818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45980.529971064818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45980.529971064818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45980.529971064818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45980.529971064818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45980.529971064818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45980.529971064818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45980.529971064818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45980.529971064818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45980.529971064818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45980.529971064818</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5"/>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88.69791087962949</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54.341093750001164</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31.868859953705396</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35">
        <v>45977.514803240738</v>
      </c>
      <c r="G5" s="111">
        <f ca="1">IFERROR(NOW()-F5,"")</f>
        <v>3.0151678240799811</v>
      </c>
      <c r="H5" s="135">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2</v>
      </c>
      <c r="D6" s="109" t="s">
        <v>31466</v>
      </c>
      <c r="E6" s="109" t="s">
        <v>39021</v>
      </c>
      <c r="F6" s="135">
        <v>45980.443888888891</v>
      </c>
      <c r="G6" s="111">
        <f ca="1">IFERROR(NOW()-F6,"")</f>
        <v>8.6082175927003846E-2</v>
      </c>
      <c r="H6" s="135">
        <v>45980.430694444447</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45980.529971064818</v>
      </c>
      <c r="H7" s="109"/>
      <c r="I7" s="109"/>
      <c r="J7" s="109" t="str">
        <f>IFERROR(VLOOKUP(D7,DB!A:G,7,0),"")</f>
        <v/>
      </c>
      <c r="K7" s="109"/>
      <c r="L7" s="109" t="str">
        <f>IFERROR(VLOOKUP(D7,DB!A:I,9,0),"")</f>
        <v/>
      </c>
    </row>
    <row r="8" spans="1:13">
      <c r="A8" s="109"/>
      <c r="B8" s="109" t="str">
        <f>IFERROR(VLOOKUP(D8,DB!A:K,11,0),"")</f>
        <v/>
      </c>
      <c r="C8" s="109"/>
      <c r="D8" s="109"/>
      <c r="E8" s="109"/>
      <c r="F8" s="109"/>
      <c r="G8" s="111">
        <f ca="1">IFERROR(NOW()-F8,"")</f>
        <v>45980.529971064818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45980.529971064818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45980.529971064818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45980.529971064818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45980.529971064818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45980.529971064818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45980.529971064818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45980.529971064818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45980.529971064818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45980.529971064818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45980.529971064818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45980.529971064818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45980.529971064818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45980.529971064818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45980.529971064818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45980.529971064818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45980.529971064818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45980.529971064818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45980.529971064818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45980.529971064818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45980.529971064818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45980.529971064818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45980.529971064818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45980.529971064818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45980.529971064818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45980.529971064818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45980.529971064818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45980.529971064818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45980.529971064818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45980.529971064818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45980.529971064818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45980.529971064818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45980.529971064818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45980.529971064818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45980.529971064818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45980.529971064818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45980.529971064818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45980.529971064818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45980.529971064818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45980.529971064818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45980.529971064818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45980.529971064818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45980.529971064818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45980.529971064818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45980.529971064818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45980.529971064818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45980.529971064818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45980.529971064818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45980.529971064818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45980.529971064818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45980.529971064818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45980.529971064818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45980.529971064818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45980.529971064818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45980.529971064818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45980.529971064818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45980.529971064818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45980.529971064818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45980.529971064818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45980.529971064818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45980.529971064818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45980.529971064818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45980.529971064818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45980.529971064818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45980.529971064818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45980.529971064818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45980.529971064818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45980.529971064818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45980.529971064818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45980.529971064818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45980.529971064818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45980.529971064818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45980.529971064818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45980.529971064818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45980.529971064818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45980.529971064818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45980.529971064818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45980.529971064818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45980.529971064818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45980.529971064818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45980.529971064818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45980.529971064818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45980.529971064818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45980.529971064818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45980.529971064818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45980.529971064818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45980.529971064818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45980.529971064818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45980.529971064818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45980.529971064818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45980.529971064818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45980.529971064818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45980.529971064818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45980.529971064818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45980.529971064818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45980.529971064818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45980.529971064818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45980.529971064818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45980.529971064818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45980.529971064818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45980.529971064818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45980.529971064818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45980.529971064818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45980.529971064818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45980.529971064818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45980.529971064818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45980.529971064818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45980.529971064818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45980.529971064818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45980.529971064818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45980.529971064818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45980.529971064818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45980.529971064818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45980.529971064818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45980.529971064818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45980.529971064818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45980.529971064818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45980.529971064818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45980.529971064818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45980.529971064818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45980.529971064818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45980.529971064818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45980.529971064818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45980.529971064818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45980.529971064818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45980.529971064818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45980.529971064818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45980.529971064818</v>
      </c>
      <c r="H135" s="109"/>
      <c r="I135" s="109" t="str">
        <f>IFERROR(VLOOKUP(D135,DB!A:F,6,0),"")</f>
        <v/>
      </c>
      <c r="J135" s="109" t="str">
        <f>IFERROR(VLOOKUP(D135,DB!A:G,7,0),"")</f>
        <v/>
      </c>
      <c r="K135" s="109"/>
      <c r="L135" s="109" t="str">
        <f>IFERROR(VLOOKUP(D135,DB!A:I,9,0),"")</f>
        <v/>
      </c>
    </row>
    <row r="136" spans="1:12">
      <c r="A136" s="138"/>
      <c r="B136" s="138" t="str">
        <f>IFERROR(VLOOKUP(D136,DB!A:K,11,0),"")</f>
        <v/>
      </c>
      <c r="C136" s="138"/>
      <c r="D136" s="138"/>
      <c r="E136" s="138"/>
      <c r="F136" s="139"/>
      <c r="G136" s="111">
        <f ca="1">IFERROR(NOW()-F136,"")</f>
        <v>45980.529971064818</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45980.529971064818</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45980.529971064818</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45980.529971064818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45980.529971064818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45980.529971064818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45980.529971064818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45980.529971064818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45980.529971064818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45980.529971064818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45980.529971064818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45980.529971064818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45980.529971064818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45980.529971064818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45980.529971064818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45980.529971064818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45980.529971064818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45980.529971064818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45980.529971064818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45980.529971064818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45980.529971064818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45980.529971064818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45980.529971064818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45980.529971064818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45980.529971064818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45980.529971064818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45980.529971064818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45980.529971064818</v>
      </c>
      <c r="H163" s="139"/>
      <c r="I163" s="138" t="str">
        <f>IFERROR(VLOOKUP(D163,DB!A:F,6,0),"")</f>
        <v/>
      </c>
      <c r="J163" s="138" t="str">
        <f>IFERROR(VLOOKUP(D163,DB!A:G,7,0),"")</f>
        <v/>
      </c>
      <c r="K163" s="138"/>
      <c r="L163" s="138" t="str">
        <f>IFERROR(VLOOKUP(D163,DB!A:I,9,0),"")</f>
        <v/>
      </c>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37423</v>
      </c>
      <c r="E2" s="109" t="s">
        <v>39021</v>
      </c>
      <c r="F2" s="121">
        <v>45980.415509259263</v>
      </c>
      <c r="G2" s="104">
        <f t="shared" ref="G2:G28" ca="1" si="0">IFERROR(NOW()-F2,"-")</f>
        <v>0.11446180555503815</v>
      </c>
      <c r="H2" s="121">
        <v>45980.415509259263</v>
      </c>
      <c r="I2" s="119" t="str">
        <f>IFERROR(VLOOKUP(D2,DB!A:F,6,0),"")</f>
        <v>Generator-SG</v>
      </c>
      <c r="J2" s="119" t="str">
        <f>IFERROR(VLOOKUP(D2,DB!A:G,7,0),"")</f>
        <v>Dead</v>
      </c>
      <c r="K2" s="122" t="s">
        <v>39123</v>
      </c>
      <c r="L2" s="123" t="str">
        <f>IFERROR(VLOOKUP(D2,DB!A:I,9,0),"")</f>
        <v>Latis</v>
      </c>
    </row>
    <row r="3" spans="1:16382" ht="31.5" customHeight="1">
      <c r="A3" s="118"/>
      <c r="B3" s="119" t="str">
        <f>IFERROR(VLOOKUP(D3,DB!A:K,11,0),"")</f>
        <v/>
      </c>
      <c r="C3" s="120"/>
      <c r="D3" s="119"/>
      <c r="E3" s="109"/>
      <c r="F3" s="121"/>
      <c r="G3" s="104">
        <f t="shared" ca="1" si="0"/>
        <v>45980.529971064818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45980.529971064818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45980.529971064818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45980.529971064818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45980.529971064818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45980.529971064818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45980.529971064818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45980.529971064818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45980.529971064818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45980.529971064818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45980.529971064818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45980.529971064818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45980.529971064818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45980.529971064818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45980.529971064818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45980.529971064818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45980.529971064818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45980.529971064818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45980.529971064818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45980.529971064818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45980.529971064818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45980.529971064818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45980.529971064818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45980.529971064818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45980.529971064818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45980.529971064818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45980.529971064818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45980.529971064818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45980.529971064818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45980.529971064818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45980.529971064818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45980.529971064818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45980.529971064818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45980.529971064818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45980.529971064818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45980.529971064818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45980.529971064818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45980.529971064818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45980.529971064818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45980.529971064818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45980.529971064818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45980.529971064818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45980.529971064818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45980.529971064818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45980.529971064818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45980.529971064818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45980.529971064818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45980.529971064818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45980.529971064818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45980.529971064818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45980.529971064818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45980.529971064818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45980.529971064818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45980.529971064818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45980.529971064818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45980.529971064818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45980.529971064818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45980.529971064818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45980.529971064818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45980.529971064818</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2025-11-19T09:45:26Z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