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112" documentId="120_S{2AC9BD13-BADA-5192-A53E-5A8FF88502F6}" xr6:coauthVersionLast="47" xr6:coauthVersionMax="47" xr10:uidLastSave="{9AD1A53F-49AF-412D-BA51-D13692F97D44}"/>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36" i="1"/>
  <c r="G36" i="1"/>
  <c r="I36" i="1"/>
  <c r="J36" i="1"/>
  <c r="L36" i="1"/>
  <c r="B37" i="1"/>
  <c r="G37" i="1"/>
  <c r="I37" i="1"/>
  <c r="J37" i="1"/>
  <c r="L37" i="1"/>
  <c r="B38" i="1"/>
  <c r="G38" i="1"/>
  <c r="I38" i="1"/>
  <c r="J38" i="1"/>
  <c r="L38" i="1"/>
  <c r="G2" i="1"/>
  <c r="G3"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<sst xmlns="http://schemas.openxmlformats.org/spreadsheetml/2006/main" count="180281" uniqueCount="39123">
  <si>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</si>
  <si>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</si>
  <si>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</si>
  <si>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</si>
  <si>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</si>
  <si>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</si>
  <si>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</si>
  <si>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</si>
  <si>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</si>
  <si>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</si>
  <si>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</si>
  <si>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</si>
  <si>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</si>
  <si>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</si>
  <si>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</si>
  <si>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</si>
  <si>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</si>
  <si>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</si>
  <si>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</si>
  <si>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</si>
  <si>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</si>
  <si>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</si>
  <si>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</si>
  <si>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</si>
  <si>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</si>
  <si>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</si>
  <si>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</si>
  <si>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</si>
  <si>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</si>
  <si>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</si>
  <si>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</si>
  <si>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</si>
  <si>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</si>
  <si>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</si>
  <si>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</si>
  <si>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</si>
  <si>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</si>
  <si>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</si>
  <si>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</si>
  <si>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</si>
  <si>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</si>
  <si>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</si>
  <si>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</si>
  <si>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</si>
  <si>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</si>
  <si>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</si>
  <si>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</si>
  <si>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</si>
  <si>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</si>
  <si>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</si>
  <si>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</si>
  <si>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</si>
  <si>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</si>
  <si>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</si>
  <si>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</si>
  <si>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</si>
  <si>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</si>
  <si>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</si>
  <si>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</si>
  <si>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</si>
  <si>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</si>
  <si>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</si>
  <si>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</si>
  <si>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</si>
  <si>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</si>
  <si>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</si>
  <si>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</si>
  <si>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</si>
  <si>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</si>
  <si>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</si>
  <si>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</si>
  <si>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</si>
  <si>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</si>
  <si>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</si>
  <si>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</si>
  <si>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</si>
  <si>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</si>
  <si>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</si>
  <si>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</si>
  <si>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</si>
  <si>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</si>
  <si>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</si>
  <si>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</si>
  <si>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</si>
  <si>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</si>
  <si>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</si>
  <si>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</si>
  <si>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</si>
  <si>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</si>
  <si>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</si>
  <si>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</si>
  <si>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</si>
  <si>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</si>
  <si>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</si>
  <si>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</si>
  <si>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</si>
  <si>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</si>
  <si>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</si>
  <si>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</si>
  <si>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</si>
  <si>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</si>
  <si>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</si>
  <si>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</si>
  <si>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</si>
  <si>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</si>
  <si>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</si>
  <si>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</si>
  <si>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</si>
  <si>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</si>
  <si>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</si>
  <si>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</si>
  <si>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</si>
  <si>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</si>
  <si>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</si>
  <si>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</si>
  <si>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</si>
  <si>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</si>
  <si>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</si>
  <si>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</si>
  <si>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</si>
  <si>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</si>
  <si>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</si>
  <si>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</si>
  <si>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</si>
  <si>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</si>
  <si>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</si>
  <si>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</si>
  <si>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</si>
  <si>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</si>
  <si>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</si>
  <si>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</si>
  <si>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</si>
  <si>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</si>
  <si>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</si>
  <si>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</si>
  <si>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</si>
  <si>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</si>
  <si>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</si>
  <si>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</si>
  <si>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</si>
  <si>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</si>
  <si>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</si>
  <si>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</si>
  <si>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</si>
  <si>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</si>
  <si>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</si>
  <si>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</si>
  <si>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</si>
  <si>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</si>
  <si>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</si>
  <si>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</si>
  <si>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</si>
  <si>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</si>
  <si>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</si>
  <si>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</si>
  <si>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</si>
  <si>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</si>
  <si>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</si>
  <si>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</si>
  <si>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</si>
  <si>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</si>
  <si>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</si>
  <si>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</si>
  <si>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</si>
  <si>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</si>
  <si>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</si>
  <si>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</si>
  <si>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</si>
  <si>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</si>
  <si>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</si>
  <si>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</si>
  <si>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</si>
  <si>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</si>
  <si>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</si>
  <si>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</si>
  <si>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</si>
  <si>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</si>
  <si>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</si>
  <si>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</si>
  <si>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</si>
  <si>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</si>
  <si>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</si>
  <si>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</si>
  <si>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</si>
  <si>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</si>
  <si>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</si>
  <si>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</si>
  <si>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</si>
  <si>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</si>
  <si>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</si>
  <si>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</si>
  <si>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</si>
  <si>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</si>
  <si>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</si>
  <si>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</si>
  <si>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</si>
  <si>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</si>
  <si>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</si>
  <si>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</si>
  <si>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</si>
  <si>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</si>
  <si>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</si>
  <si>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</si>
  <si>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</si>
  <si>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</si>
  <si>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</si>
  <si>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</si>
  <si>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</si>
  <si>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</si>
  <si>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</si>
  <si>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</si>
  <si>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</si>
  <si>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</si>
  <si>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</si>
  <si>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</si>
  <si>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</si>
  <si>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</si>
  <si>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</si>
  <si>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</si>
  <si>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</si>
  <si>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</si>
  <si>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</si>
  <si>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</si>
  <si>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</si>
  <si>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</si>
  <si>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</si>
  <si>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</si>
  <si>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</si>
  <si>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</si>
  <si>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</si>
  <si>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</si>
  <si>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</si>
  <si>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</si>
  <si>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</si>
  <si>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</si>
  <si>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</si>
  <si>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</si>
  <si>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</si>
  <si>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</si>
  <si>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</si>
  <si>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</si>
  <si>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</si>
  <si>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</si>
  <si>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</si>
  <si>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</si>
  <si>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</si>
  <si>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</si>
  <si>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</si>
  <si>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</si>
  <si>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</si>
  <si>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</si>
  <si>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</si>
  <si>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</si>
  <si>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</si>
  <si>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</si>
  <si>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</si>
  <si>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</si>
  <si>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</si>
  <si>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</si>
  <si>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</si>
  <si>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</si>
  <si>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</si>
  <si>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</si>
  <si>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</si>
  <si>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</si>
  <si>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</si>
  <si>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</si>
  <si>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</si>
  <si>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</si>
  <si>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</si>
  <si>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</si>
  <si>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</si>
  <si>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</si>
  <si>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</si>
  <si>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</si>
  <si>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</si>
  <si>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</si>
  <si>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</si>
  <si>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</si>
  <si>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</si>
  <si>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</si>
  <si>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</si>
  <si>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</si>
  <si>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</si>
  <si>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</si>
  <si>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</si>
  <si>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</si>
  <si>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</si>
  <si>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</si>
  <si>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</si>
  <si>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</si>
  <si>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</si>
  <si>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</si>
  <si>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</si>
  <si>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</si>
  <si>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</si>
  <si>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</si>
  <si>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</si>
  <si>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</si>
  <si>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</si>
  <si>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</si>
  <si>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</si>
  <si>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</si>
  <si>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</si>
  <si>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</si>
  <si>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</si>
  <si>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</si>
  <si>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</si>
  <si>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</si>
  <si>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</si>
  <si>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</si>
  <si>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</si>
  <si>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</si>
  <si>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</si>
  <si>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</si>
  <si>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</si>
  <si>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</si>
  <si>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</si>
  <si>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</si>
  <si>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</si>
  <si>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</si>
  <si>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</si>
  <si>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</si>
  <si>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</si>
  <si>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</si>
  <si>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</si>
  <si>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</si>
  <si>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</si>
  <si>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</si>
  <si>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</si>
  <si>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</si>
  <si>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</si>
  <si>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</si>
  <si>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</si>
  <si>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</si>
  <si>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</si>
  <si>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</si>
  <si>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</si>
  <si>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</si>
  <si>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</si>
  <si>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</si>
  <si>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</si>
  <si>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</si>
  <si>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</si>
  <si>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</si>
  <si>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</si>
  <si>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</si>
  <si>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</si>
  <si>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</si>
  <si>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</si>
  <si>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</si>
  <si>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</si>
  <si>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</si>
  <si>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</si>
  <si>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</si>
  <si>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</si>
  <si>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</si>
  <si>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</si>
  <si>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</si>
  <si>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</si>
  <si>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</si>
  <si>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</si>
  <si>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</si>
  <si>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</si>
  <si>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</si>
  <si>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</si>
  <si>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</si>
  <si>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</si>
  <si>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</si>
  <si>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</si>
  <si>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</si>
  <si>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</si>
  <si>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</si>
  <si>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</si>
  <si>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</si>
  <si>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</si>
  <si>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</si>
  <si>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</si>
  <si>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</si>
  <si>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</si>
  <si>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</si>
  <si>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</si>
  <si>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</si>
  <si>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</si>
  <si>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</si>
  <si>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</si>
  <si>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</si>
  <si>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</si>
  <si>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</si>
  <si>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</si>
  <si>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</si>
  <si>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</si>
  <si>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</si>
  <si>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</si>
  <si>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</si>
  <si>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</si>
  <si>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</si>
  <si>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</si>
  <si>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</si>
  <si>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</si>
  <si>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</si>
  <si>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</si>
  <si>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</si>
  <si>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</si>
  <si>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</si>
  <si>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</si>
  <si>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</si>
  <si>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</si>
  <si>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</si>
  <si>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</si>
  <si>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</si>
  <si>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</si>
  <si>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</si>
  <si>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</si>
  <si>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</si>
  <si>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</si>
  <si>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</si>
  <si>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</si>
  <si>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</si>
  <si>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</si>
  <si>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</si>
  <si>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</si>
  <si>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</si>
  <si>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</si>
  <si>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</si>
  <si>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</si>
  <si>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</si>
  <si>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</si>
  <si>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</si>
  <si>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</si>
  <si>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</si>
  <si>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</si>
  <si>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</si>
  <si>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</si>
  <si>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</si>
  <si>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</si>
  <si>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</si>
  <si>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</si>
  <si>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</si>
  <si>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</si>
  <si>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</si>
  <si>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</si>
  <si>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</si>
  <si>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</si>
  <si>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</si>
  <si>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</si>
  <si>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</si>
  <si>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</si>
  <si>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</si>
  <si>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</si>
  <si>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</si>
  <si>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</si>
  <si>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</si>
  <si>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</si>
  <si>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</si>
  <si>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</si>
  <si>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</si>
  <si>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</si>
  <si>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</si>
  <si>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</si>
  <si>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</si>
  <si>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</si>
  <si>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</si>
  <si>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</si>
  <si>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</si>
  <si>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</si>
  <si>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</si>
  <si>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</si>
  <si>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</si>
  <si>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</si>
  <si>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</si>
  <si>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</si>
  <si>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</si>
  <si>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</si>
  <si>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</si>
  <si>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</si>
  <si>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</si>
  <si>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</si>
  <si>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</si>
  <si>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</si>
  <si>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</si>
  <si>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</si>
  <si>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</si>
  <si>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</si>
  <si>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</si>
  <si>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</si>
  <si>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</si>
  <si>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</si>
  <si>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</si>
  <si>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</si>
  <si>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</si>
  <si>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</si>
  <si>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</si>
  <si>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</si>
  <si>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</si>
  <si>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</si>
  <si>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</si>
  <si>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</si>
  <si>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</si>
  <si>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</si>
  <si>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</si>
  <si>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</si>
  <si>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</si>
  <si>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</si>
  <si>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</si>
  <si>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</si>
  <si>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</si>
  <si>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</si>
  <si>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</si>
  <si>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</si>
  <si>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</si>
  <si>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</si>
  <si>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</si>
  <si>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</si>
  <si>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</si>
  <si>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</si>
  <si>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</si>
  <si>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</si>
  <si>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</si>
  <si>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</si>
  <si>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</si>
  <si>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</si>
  <si>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</si>
  <si>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</si>
  <si>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</si>
  <si>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</si>
  <si>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</si>
  <si>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</si>
  <si>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</si>
  <si>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</si>
  <si>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</si>
  <si>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</si>
  <si>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</si>
  <si>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</si>
  <si>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</si>
  <si>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</si>
  <si>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</si>
  <si>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</si>
  <si>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</si>
  <si>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</si>
  <si>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</si>
  <si>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</si>
  <si>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</si>
  <si>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</si>
  <si>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</si>
  <si>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</si>
  <si>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</si>
  <si>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</si>
  <si>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</si>
  <si>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</si>
  <si>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</si>
  <si>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</si>
  <si>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</si>
  <si>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</si>
  <si>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</si>
  <si>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</si>
  <si>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</si>
  <si>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</si>
  <si>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</si>
  <si>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</si>
  <si>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</si>
  <si>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</si>
  <si>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</si>
  <si>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</si>
  <si>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</si>
  <si>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</si>
  <si>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</si>
  <si>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</si>
  <si>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</si>
  <si>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</si>
  <si>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</si>
  <si>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</si>
  <si>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</si>
  <si>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</si>
  <si>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</si>
  <si>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</si>
  <si>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</si>
  <si>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</si>
  <si>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</si>
  <si>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</si>
  <si>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</si>
  <si>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</si>
  <si>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</si>
  <si>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</si>
  <si>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</si>
  <si>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</si>
  <si>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</si>
  <si>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</si>
  <si>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</si>
  <si>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</si>
  <si>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</si>
  <si>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</si>
  <si>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</si>
  <si>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</si>
  <si>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</si>
  <si>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</si>
  <si>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</si>
  <si>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</si>
  <si>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</si>
  <si>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</si>
  <si>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</si>
  <si>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</si>
  <si>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</si>
  <si>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</si>
  <si>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</si>
  <si>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</si>
  <si>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</si>
  <si>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</si>
  <si>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</si>
  <si>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</si>
  <si>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</si>
  <si>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</si>
  <si>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</si>
  <si>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</si>
  <si>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</si>
  <si>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</si>
  <si>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</si>
  <si>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</si>
  <si>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</si>
  <si>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</si>
  <si>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</si>
  <si>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</si>
  <si>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</si>
  <si>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</si>
  <si>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</si>
  <si>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</si>
  <si>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</si>
  <si>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</si>
  <si>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</si>
  <si>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</si>
  <si>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</si>
  <si>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</si>
  <si>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</si>
  <si>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</si>
  <si>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</si>
  <si>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</si>
  <si>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</si>
  <si>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</si>
  <si>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</si>
  <si>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</si>
  <si>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</si>
  <si>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</si>
  <si>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</si>
  <si>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</si>
  <si>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</si>
  <si>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</si>
  <si>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</si>
  <si>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</si>
  <si>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</si>
  <si>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</si>
  <si>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</si>
  <si>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</si>
  <si>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</si>
  <si>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</si>
  <si>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</si>
  <si>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</si>
  <si>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</si>
  <si>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</si>
  <si>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</si>
  <si>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</si>
  <si>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</si>
  <si>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</si>
  <si>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</si>
  <si>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</si>
  <si>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</si>
  <si>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</si>
  <si>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</si>
  <si>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</si>
  <si>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</si>
  <si>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</si>
  <si>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</si>
  <si>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</si>
  <si>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</si>
  <si>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</si>
  <si>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</si>
  <si>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</si>
  <si>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</si>
  <si>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</si>
  <si>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</si>
  <si>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</si>
  <si>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</si>
  <si>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</si>
  <si>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</si>
  <si>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</si>
  <si>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</si>
  <si>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</si>
  <si>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</si>
  <si>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</si>
  <si>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</si>
  <si>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</si>
  <si>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</si>
  <si>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</si>
  <si>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</si>
  <si>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</si>
  <si>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</si>
  <si>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</si>
  <si>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</si>
  <si>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</si>
  <si>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</si>
  <si>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</si>
  <si>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</si>
  <si>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</si>
  <si>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</si>
  <si>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</si>
  <si>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</si>
  <si>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</si>
  <si>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</si>
  <si>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</si>
  <si>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</si>
  <si>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</si>
  <si>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</si>
  <si>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</si>
  <si>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</si>
  <si>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</si>
  <si>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</si>
  <si>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</si>
  <si>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</si>
  <si>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</si>
  <si>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</si>
  <si>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</si>
  <si>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</si>
  <si>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</si>
  <si>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</si>
  <si>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</si>
  <si>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</si>
  <si>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</si>
  <si>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</si>
  <si>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</si>
  <si>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</si>
  <si>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</si>
  <si>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</si>
  <si>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</si>
  <si>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</si>
  <si>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</si>
  <si>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</si>
  <si>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</si>
  <si>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</si>
  <si>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</si>
  <si>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</si>
  <si>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</si>
  <si>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</si>
  <si>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</si>
  <si>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</si>
  <si>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</si>
  <si>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</si>
  <si>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</si>
  <si>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</si>
  <si>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</si>
  <si>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</si>
  <si>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</si>
  <si>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</si>
  <si>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</si>
  <si>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</si>
  <si>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</si>
  <si>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</si>
  <si>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</si>
  <si>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</si>
  <si>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</si>
  <si>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</si>
  <si>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</si>
  <si>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</si>
  <si>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</si>
  <si>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</si>
  <si>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</si>
  <si>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</si>
  <si>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</si>
  <si>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</si>
  <si>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</si>
  <si>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</si>
  <si>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</si>
  <si>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</si>
  <si>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</si>
  <si>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</si>
  <si>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</si>
  <si>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</si>
  <si>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</si>
  <si>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</si>
  <si>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</si>
  <si>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</si>
  <si>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</si>
  <si>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</si>
  <si>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</si>
  <si>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</si>
  <si>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</si>
  <si>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</si>
  <si>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</si>
  <si>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</si>
  <si>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</si>
  <si>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</si>
  <si>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</si>
  <si>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</si>
  <si>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</si>
  <si>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</si>
  <si>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</si>
  <si>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</si>
  <si>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</si>
  <si>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</si>
  <si>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</si>
  <si>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</si>
  <si>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</si>
  <si>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</si>
  <si>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</si>
  <si>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</si>
  <si>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</si>
  <si>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</si>
  <si>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</si>
  <si>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</si>
  <si>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</si>
  <si>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</si>
  <si>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</si>
  <si>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</si>
  <si>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</si>
  <si>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</si>
  <si>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</si>
  <si>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</si>
  <si>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</si>
  <si>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</si>
  <si>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</si>
  <si>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</si>
  <si>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</si>
  <si>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</si>
  <si>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</si>
  <si>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</si>
  <si>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</si>
  <si>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</si>
  <si>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</si>
  <si>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</si>
  <si>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</si>
  <si>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</si>
  <si>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</si>
  <si>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</si>
  <si>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</si>
  <si>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</si>
  <si>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</si>
  <si>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</si>
  <si>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</si>
  <si>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</si>
  <si>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</si>
  <si>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</si>
  <si>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</si>
  <si>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</si>
  <si>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</si>
  <si>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</si>
  <si>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</si>
  <si>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</si>
  <si>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</si>
  <si>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</si>
  <si>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</si>
  <si>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</si>
  <si>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</si>
  <si>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</si>
  <si>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</si>
  <si>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</si>
  <si>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</si>
  <si>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</si>
  <si>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</si>
  <si>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</si>
  <si>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</si>
  <si>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</si>
  <si>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</si>
  <si>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</si>
  <si>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</si>
  <si>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</si>
  <si>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</si>
  <si>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</si>
  <si>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</si>
  <si>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</si>
  <si>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</si>
  <si>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</si>
  <si>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</si>
  <si>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</si>
  <si>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</si>
  <si>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</si>
  <si>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</si>
  <si>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</si>
  <si>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</si>
  <si>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</si>
  <si>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</si>
  <si>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</si>
  <si>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</si>
  <si>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</si>
  <si>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</si>
  <si>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</si>
  <si>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</si>
  <si>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</si>
  <si>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</si>
  <si>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</si>
  <si>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</si>
  <si>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</si>
  <si>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</si>
  <si>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</si>
  <si>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</si>
  <si>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</si>
  <si>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</si>
  <si>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</si>
  <si>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</si>
  <si>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</si>
  <si>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</si>
  <si>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</si>
  <si>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</si>
  <si>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</si>
  <si>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</si>
  <si>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</si>
  <si>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</si>
  <si>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</si>
  <si>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</si>
  <si>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</si>
  <si>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</si>
  <si>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</si>
  <si>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</si>
  <si>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</si>
  <si>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</si>
  <si>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</si>
  <si>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</si>
  <si>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</si>
  <si>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</si>
  <si>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</si>
  <si>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</si>
  <si>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</si>
  <si>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</si>
  <si>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</si>
  <si>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</si>
  <si>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</si>
  <si>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</si>
  <si>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</si>
  <si>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</si>
  <si>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</si>
  <si>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</si>
  <si>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</si>
  <si>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</si>
  <si>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</si>
  <si>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</si>
  <si>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</si>
  <si>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</si>
  <si>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</si>
  <si>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</si>
  <si>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</si>
  <si>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</si>
  <si>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</si>
  <si>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</si>
  <si>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</si>
  <si>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</si>
  <si>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</si>
  <si>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</si>
  <si>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</si>
  <si>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</si>
  <si>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</si>
  <si>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</si>
  <si>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</si>
  <si>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</si>
  <si>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</si>
  <si>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</si>
  <si>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</si>
  <si>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</si>
  <si>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</si>
  <si>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</si>
  <si>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</si>
  <si>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</si>
  <si>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</si>
  <si>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</si>
  <si>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</si>
  <si>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</si>
  <si>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</si>
  <si>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</si>
  <si>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</si>
  <si>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</si>
  <si>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</si>
  <si>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</si>
  <si>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</si>
  <si>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</si>
  <si>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</si>
  <si>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</si>
  <si>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</si>
  <si>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</si>
  <si>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</si>
  <si>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</si>
  <si>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</si>
  <si>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</si>
  <si>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</si>
  <si>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</si>
  <si>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</si>
  <si>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</si>
  <si>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</si>
  <si>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</si>
  <si>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</si>
  <si>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</si>
  <si>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</si>
  <si>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</si>
  <si>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</si>
  <si>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</si>
  <si>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</si>
  <si>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</si>
  <si>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</si>
  <si>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</si>
  <si>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</si>
  <si>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</si>
  <si>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</si>
  <si>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</si>
  <si>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</si>
  <si>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</si>
  <si>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</si>
  <si>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</si>
  <si>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</si>
  <si>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</si>
  <si>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</si>
  <si>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</si>
  <si>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</si>
  <si>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</si>
  <si>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</si>
  <si>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</si>
  <si>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</si>
  <si>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</si>
  <si>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</si>
  <si>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</si>
  <si>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</si>
  <si>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</si>
  <si>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</si>
  <si>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</si>
  <si>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</si>
  <si>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</si>
  <si>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</si>
  <si>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</si>
  <si>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</si>
  <si>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</si>
  <si>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</si>
  <si>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</si>
  <si>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</si>
  <si>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</si>
  <si>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</si>
  <si>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</si>
  <si>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</si>
  <si>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</si>
  <si>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</si>
  <si>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</si>
  <si>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</si>
  <si>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</si>
  <si>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</si>
  <si>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</si>
  <si>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</si>
  <si>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</si>
  <si>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</si>
  <si>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</si>
  <si>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</si>
  <si>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</si>
  <si>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</si>
  <si>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</si>
  <si>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</si>
  <si>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</si>
  <si>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</si>
  <si>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</si>
  <si>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</si>
  <si>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</si>
  <si>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</si>
  <si>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</si>
  <si>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</si>
  <si>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</si>
  <si>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</si>
  <si>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</si>
  <si>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</si>
  <si>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</si>
  <si>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</si>
  <si>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</si>
  <si>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</si>
  <si>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</si>
  <si>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</si>
  <si>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</si>
  <si>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</si>
  <si>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</si>
  <si>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</si>
  <si>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</si>
  <si>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</si>
  <si>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</si>
  <si>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</si>
  <si>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</si>
  <si>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</si>
  <si>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</si>
  <si>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</si>
  <si>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</si>
  <si>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</si>
  <si>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</si>
  <si>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</si>
  <si>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</si>
  <si>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</si>
  <si>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</si>
  <si>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</si>
  <si>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</si>
  <si>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</si>
  <si>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</si>
  <si>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</si>
  <si>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</si>
  <si>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</si>
  <si>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</si>
  <si>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</si>
  <si>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</si>
  <si>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</si>
  <si>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</si>
  <si>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</si>
  <si>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</si>
  <si>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</si>
  <si>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</si>
  <si>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</si>
  <si>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</si>
  <si>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</si>
  <si>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</si>
  <si>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</si>
  <si>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</si>
  <si>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</si>
  <si>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</si>
  <si>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</si>
  <si>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</si>
  <si>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</si>
  <si>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</si>
  <si>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</si>
  <si>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</si>
  <si>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</si>
  <si>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</si>
  <si>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</si>
  <si>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</si>
  <si>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</si>
  <si>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</si>
  <si>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</si>
  <si>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</si>
  <si>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</si>
  <si>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</si>
  <si>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</si>
  <si>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</si>
  <si>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</si>
  <si>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</si>
  <si>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</si>
  <si>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</si>
  <si>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</si>
  <si>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</si>
  <si>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</si>
  <si>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</si>
  <si>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</si>
  <si>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</si>
  <si>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</si>
  <si>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</si>
  <si>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</si>
  <si>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</si>
  <si>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</si>
  <si>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</si>
  <si>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</si>
  <si>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</si>
  <si>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</si>
  <si>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</si>
  <si>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</si>
  <si>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</si>
  <si>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</si>
  <si>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</si>
  <si>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</si>
  <si>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</si>
  <si>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</si>
  <si>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</si>
  <si>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</si>
  <si>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</si>
  <si>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</si>
  <si>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</si>
  <si>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</si>
  <si>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</si>
  <si>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</si>
  <si>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</si>
  <si>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</si>
  <si>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</si>
  <si>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</si>
  <si>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</si>
  <si>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</si>
  <si>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</si>
  <si>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</si>
  <si>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</si>
  <si>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</si>
  <si>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</si>
  <si>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</si>
  <si>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</si>
  <si>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</si>
  <si>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</si>
  <si>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</si>
  <si>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</si>
  <si>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</si>
  <si>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</si>
  <si>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</si>
  <si>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</si>
  <si>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</si>
  <si>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</si>
  <si>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</si>
  <si>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</si>
  <si>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</si>
  <si>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</si>
  <si>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</si>
  <si>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</si>
  <si>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</si>
  <si>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</si>
  <si>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</si>
  <si>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</si>
  <si>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</si>
  <si>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</si>
  <si>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</si>
  <si>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</si>
  <si>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</si>
  <si>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</si>
  <si>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</si>
  <si>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</si>
  <si>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</si>
  <si>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</si>
  <si>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</si>
  <si>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</si>
  <si>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</si>
  <si>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</si>
  <si>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</si>
  <si>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</si>
  <si>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</si>
  <si>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</si>
  <si>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</si>
  <si>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</si>
  <si>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</si>
  <si>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</si>
  <si>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</si>
  <si>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</si>
  <si>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</si>
  <si>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</si>
  <si>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</si>
  <si>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</si>
  <si>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</si>
  <si>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</si>
  <si>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</si>
  <si>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</si>
  <si>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</si>
  <si>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</si>
  <si>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</si>
  <si>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</si>
  <si>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</si>
  <si>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</si>
  <si>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</si>
  <si>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</si>
  <si>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</si>
  <si>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</si>
  <si>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</si>
  <si>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</si>
  <si>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</si>
  <si>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</si>
  <si>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</si>
  <si>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</si>
  <si>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</si>
  <si>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</si>
  <si>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</si>
  <si>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</si>
  <si>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</si>
  <si>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</si>
  <si>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</si>
  <si>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</si>
  <si>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</si>
  <si>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</si>
  <si>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</si>
  <si>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</si>
  <si>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</si>
  <si>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</si>
  <si>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</si>
  <si>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</si>
  <si>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</si>
  <si>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</si>
  <si>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</si>
  <si>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</si>
  <si>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</si>
  <si>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</si>
  <si>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</si>
  <si>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</si>
  <si>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</si>
  <si>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</si>
  <si>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</si>
  <si>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</si>
  <si>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</si>
  <si>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</si>
  <si>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</si>
  <si>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</si>
  <si>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</si>
  <si>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</si>
  <si>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</si>
  <si>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</si>
  <si>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</si>
  <si>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</si>
  <si>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</si>
  <si>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</si>
  <si>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</si>
  <si>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</si>
  <si>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</si>
  <si>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</si>
  <si>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</si>
  <si>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</si>
  <si>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</si>
  <si>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</si>
  <si>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</si>
  <si>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</si>
  <si>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</si>
  <si>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</si>
  <si>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</si>
  <si>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</si>
  <si>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</si>
  <si>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</si>
  <si>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</si>
  <si>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</si>
  <si>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</si>
  <si>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</si>
  <si>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</si>
  <si>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</si>
  <si>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</si>
  <si>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</si>
  <si>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</si>
  <si>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</si>
  <si>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</si>
  <si>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</si>
  <si>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</si>
  <si>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</si>
  <si>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</si>
  <si>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</si>
  <si>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</si>
  <si>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</si>
  <si>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</si>
  <si>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</si>
  <si>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</si>
  <si>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</si>
  <si>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</si>
  <si>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</si>
  <si>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</si>
  <si>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</si>
  <si>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</si>
  <si>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</si>
  <si>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</si>
  <si>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</si>
  <si>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</si>
  <si>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</si>
  <si>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</si>
  <si>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</si>
  <si>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</si>
  <si>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</si>
  <si>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</si>
  <si>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</si>
  <si>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</si>
  <si>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</si>
  <si>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</si>
  <si>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</si>
  <si>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</si>
  <si>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</si>
  <si>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</si>
  <si>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</si>
  <si>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</si>
  <si>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</si>
  <si>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</si>
  <si>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</si>
  <si>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</si>
  <si>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</si>
  <si>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</si>
  <si>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</si>
  <si>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</si>
  <si>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</si>
  <si>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</si>
  <si>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</si>
  <si>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</si>
  <si>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</si>
  <si>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</si>
  <si>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</si>
  <si>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</si>
  <si>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</si>
  <si>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</si>
  <si>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</si>
  <si>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</si>
  <si>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</si>
  <si>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</si>
  <si>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</si>
  <si>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</si>
  <si>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</si>
  <si>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</si>
  <si>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</si>
  <si>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</si>
  <si>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</si>
  <si>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</si>
  <si>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</si>
  <si>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</si>
  <si>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</si>
  <si>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</si>
  <si>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</si>
  <si>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</si>
  <si>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</si>
  <si>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</si>
  <si>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</si>
  <si>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</si>
  <si>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</si>
  <si>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</si>
  <si>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</si>
  <si>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</si>
  <si>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</si>
  <si>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</si>
  <si>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</si>
  <si>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</si>
  <si>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</si>
  <si>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</si>
  <si>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</si>
  <si>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</si>
  <si>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</si>
  <si>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</si>
  <si>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</si>
  <si>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</si>
  <si>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</si>
  <si>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</si>
  <si>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</si>
  <si>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</si>
  <si>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</si>
  <si>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</si>
  <si>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</si>
  <si>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</si>
  <si>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</si>
  <si>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</si>
  <si>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</si>
  <si>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</si>
  <si>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</si>
  <si>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</si>
  <si>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</si>
  <si>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</si>
  <si>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</si>
  <si>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</si>
  <si>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</si>
  <si>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</si>
  <si>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</si>
  <si>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</si>
  <si>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</si>
  <si>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</si>
  <si>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</si>
  <si>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</si>
  <si>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</si>
  <si>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</si>
  <si>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</si>
  <si>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</si>
  <si>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</si>
  <si>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</si>
  <si>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</si>
  <si>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</si>
  <si>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</si>
  <si>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</si>
  <si>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</si>
  <si>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</si>
  <si>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</si>
  <si>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</si>
  <si>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</si>
  <si>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</si>
  <si>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</si>
  <si>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</si>
  <si>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</si>
  <si>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</si>
  <si>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</si>
  <si>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</si>
  <si>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</si>
  <si>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</si>
  <si>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</si>
  <si>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</si>
  <si>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</si>
  <si>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</si>
  <si>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</si>
  <si>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</si>
  <si>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</si>
  <si>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</si>
  <si>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</si>
  <si>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</si>
  <si>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</si>
  <si>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</si>
  <si>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</si>
  <si>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</si>
  <si>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</si>
  <si>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</si>
  <si>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</si>
  <si>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</si>
  <si>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</si>
  <si>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</si>
  <si>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</si>
  <si>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</si>
  <si>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</si>
  <si>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</si>
  <si>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</si>
  <si>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</si>
  <si>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</si>
  <si>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</si>
  <si>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</si>
  <si>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</si>
  <si>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</si>
  <si>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</si>
  <si>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</si>
  <si>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</si>
  <si>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</si>
  <si>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</si>
  <si>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</si>
  <si>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</si>
  <si>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</si>
  <si>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</si>
  <si>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</si>
  <si>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</si>
  <si>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</si>
  <si>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</si>
  <si>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</si>
  <si>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</si>
  <si>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</si>
  <si>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</si>
  <si>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</si>
  <si>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</si>
  <si>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</si>
  <si>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</si>
  <si>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</si>
  <si>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</si>
  <si>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</si>
  <si>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</si>
  <si>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</si>
  <si>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</si>
  <si>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</si>
  <si>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</si>
  <si>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</si>
  <si>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</si>
  <si>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</si>
  <si>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</si>
  <si>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</si>
  <si>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</si>
  <si>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</si>
  <si>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</si>
  <si>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</si>
  <si>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</si>
  <si>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</si>
  <si>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</si>
  <si>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</si>
  <si>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</si>
  <si>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</si>
  <si>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</si>
  <si>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</si>
  <si>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</si>
  <si>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</si>
  <si>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</si>
  <si>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</si>
  <si>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</si>
  <si>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</si>
  <si>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</si>
  <si>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</si>
  <si>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</si>
  <si>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</si>
  <si>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</si>
  <si>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</si>
  <si>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</si>
  <si>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</si>
  <si>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</si>
  <si>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</si>
  <si>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</si>
  <si>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</si>
  <si>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</si>
  <si>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</si>
  <si>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</si>
  <si>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</si>
  <si>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</si>
  <si>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</si>
  <si>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</si>
  <si>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</si>
  <si>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</si>
  <si>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</si>
  <si>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</si>
  <si>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</si>
  <si>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</si>
  <si>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</si>
  <si>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</si>
  <si>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</si>
  <si>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</si>
  <si>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</si>
  <si>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</si>
  <si>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</si>
  <si>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</si>
  <si>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</si>
  <si>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</si>
  <si>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</si>
  <si>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</si>
  <si>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</si>
  <si>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</si>
  <si>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</si>
  <si>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</si>
  <si>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</si>
  <si>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</si>
  <si>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</si>
  <si>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</si>
  <si>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</si>
  <si>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</si>
  <si>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</si>
  <si>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</si>
  <si>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</si>
  <si>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</si>
  <si>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</si>
  <si>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</si>
  <si>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</si>
  <si>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</si>
  <si>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</si>
  <si>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</si>
  <si>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</si>
  <si>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</si>
  <si>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</si>
  <si>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</si>
  <si>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</si>
  <si>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</si>
  <si>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</si>
  <si>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</si>
  <si>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</si>
  <si>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</si>
  <si>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</si>
  <si>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</si>
  <si>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</si>
  <si>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</si>
  <si>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</si>
  <si>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</si>
  <si>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</si>
  <si>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</si>
  <si>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</si>
  <si>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</si>
  <si>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</si>
  <si>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</si>
  <si>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</si>
  <si>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</si>
  <si>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</si>
  <si>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</si>
  <si>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</si>
  <si>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</si>
  <si>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</si>
  <si>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</si>
  <si>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</si>
  <si>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</si>
  <si>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</si>
  <si>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</si>
  <si>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</si>
  <si>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</si>
  <si>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</si>
  <si>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</si>
  <si>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</si>
  <si>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</si>
  <si>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</si>
  <si>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</si>
  <si>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</si>
  <si>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</si>
  <si>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</si>
  <si>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</si>
  <si>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</si>
  <si>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</si>
  <si>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</si>
  <si>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</si>
  <si>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</si>
  <si>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</si>
  <si>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</si>
  <si>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</si>
  <si>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</si>
  <si>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</si>
  <si>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</si>
  <si>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</si>
  <si>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</si>
  <si>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</si>
  <si>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</si>
  <si>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</si>
  <si>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</si>
  <si>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</si>
  <si>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</si>
  <si>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</si>
  <si>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</si>
  <si>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</si>
  <si>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</si>
  <si>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</si>
  <si>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</si>
  <si>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</si>
  <si>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</si>
  <si>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</si>
  <si>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</si>
  <si>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</si>
  <si>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</si>
  <si>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</si>
  <si>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</si>
  <si>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</si>
  <si>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</si>
  <si>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</si>
  <si>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</si>
  <si>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</si>
  <si>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</si>
  <si>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</si>
  <si>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</si>
  <si>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</si>
  <si>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</si>
  <si>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</si>
  <si>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</si>
  <si>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</si>
  <si>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</si>
  <si>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</si>
  <si>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</si>
  <si>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</si>
  <si>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</si>
  <si>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</si>
  <si>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</si>
  <si>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</si>
  <si>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</si>
  <si>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</si>
  <si>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</si>
  <si>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</si>
  <si>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</si>
  <si>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</si>
  <si>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</si>
  <si>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</si>
  <si>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</si>
  <si>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</si>
  <si>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</si>
  <si>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</si>
  <si>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</si>
  <si>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</si>
  <si>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</si>
  <si>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</si>
  <si>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</si>
  <si>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</si>
  <si>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</si>
  <si>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</si>
  <si>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</si>
  <si>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</si>
  <si>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</si>
  <si>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</si>
  <si>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</si>
  <si>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</si>
  <si>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</si>
  <si>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</si>
  <si>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</si>
  <si>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</si>
  <si>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</si>
  <si>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</si>
  <si>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</si>
  <si>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</si>
  <si>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</si>
  <si>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</si>
  <si>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</si>
  <si>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</si>
  <si>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</si>
  <si>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</si>
  <si>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</si>
  <si>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</si>
  <si>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</si>
  <si>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</si>
  <si>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</si>
  <si>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</si>
  <si>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</si>
  <si>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</si>
  <si>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</si>
  <si>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</si>
  <si>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</si>
  <si>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</si>
  <si>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</si>
  <si>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</si>
  <si>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</si>
  <si>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</si>
  <si>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</si>
  <si>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</si>
  <si>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</si>
  <si>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</si>
  <si>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</si>
  <si>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</si>
  <si>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</si>
  <si>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</si>
  <si>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</si>
  <si>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</si>
  <si>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</si>
  <si>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</si>
  <si>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</si>
  <si>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</si>
  <si>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</si>
  <si>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</si>
  <si>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</si>
  <si>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</si>
  <si>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</si>
  <si>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</si>
  <si>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</si>
  <si>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</si>
  <si>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</si>
  <si>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</si>
  <si>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</si>
  <si>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</si>
  <si>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</si>
  <si>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</si>
  <si>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</si>
  <si>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</si>
  <si>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</si>
  <si>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</si>
  <si>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</si>
  <si>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</si>
  <si>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</si>
  <si>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</si>
  <si>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</si>
  <si>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</si>
  <si>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</si>
  <si>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</si>
  <si>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</si>
  <si>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</si>
  <si>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</si>
  <si>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</si>
  <si>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</si>
  <si>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</si>
  <si>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</si>
  <si>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</si>
  <si>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</si>
  <si>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</si>
  <si>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</si>
  <si>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</si>
  <si>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</si>
  <si>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</si>
  <si>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</si>
  <si>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</si>
  <si>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</si>
  <si>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</si>
  <si>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</si>
  <si>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</si>
  <si>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</si>
  <si>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</si>
  <si>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</si>
  <si>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</si>
  <si>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</si>
  <si>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</si>
  <si>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</si>
  <si>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</si>
  <si>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</si>
  <si>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</si>
  <si>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</si>
  <si>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</si>
  <si>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</si>
  <si>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</si>
  <si>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</si>
  <si>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</si>
  <si>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</si>
  <si>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</si>
  <si>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</si>
  <si>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</si>
  <si>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</si>
  <si>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</si>
  <si>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</si>
  <si>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</si>
  <si>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</si>
  <si>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</si>
  <si>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</si>
  <si>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</si>
  <si>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</si>
  <si>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</si>
  <si>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</si>
  <si>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</si>
  <si>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</si>
  <si>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</si>
  <si>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</si>
  <si>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</si>
  <si>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</si>
  <si>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</si>
  <si>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</si>
  <si>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</si>
  <si>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</si>
  <si>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</si>
  <si>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</si>
  <si>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</si>
  <si>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</si>
  <si>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</si>
  <si>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</si>
  <si>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</si>
  <si>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</si>
  <si>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</si>
  <si>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</si>
  <si>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</si>
  <si>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</si>
  <si>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</si>
  <si>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</si>
  <si>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</si>
  <si>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</si>
  <si>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</si>
  <si>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</si>
  <si>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</si>
  <si>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</si>
  <si>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</si>
  <si>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</si>
  <si>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</si>
  <si>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</si>
  <si>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</si>
  <si>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</si>
  <si>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</si>
  <si>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</si>
  <si>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</si>
  <si>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</si>
  <si>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</si>
  <si>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</si>
  <si>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</si>
  <si>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</si>
  <si>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</si>
  <si>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</si>
  <si>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</si>
  <si>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</si>
  <si>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</si>
  <si>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</si>
  <si>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</si>
  <si>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</si>
  <si>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</si>
  <si>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</si>
  <si>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</si>
  <si>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</si>
  <si>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</si>
  <si>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</si>
  <si>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</si>
  <si>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</si>
  <si>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</si>
  <si>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</si>
  <si>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</si>
  <si>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</si>
  <si>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</si>
  <si>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</si>
  <si>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</si>
  <si>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</si>
  <si>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</si>
  <si>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</si>
  <si>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</si>
  <si>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</si>
  <si>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</si>
  <si>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</si>
  <si>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</si>
  <si>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</si>
  <si>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</si>
  <si>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</si>
  <si>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</si>
  <si>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</si>
  <si>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</si>
  <si>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</si>
  <si>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</si>
  <si>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</si>
  <si>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</si>
  <si>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</si>
  <si>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</si>
  <si>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</si>
  <si>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</si>
  <si>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</si>
  <si>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</si>
  <si>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</si>
  <si>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</si>
  <si>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</si>
  <si>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</si>
  <si>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</si>
  <si>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</si>
  <si>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</si>
  <si>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</si>
  <si>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</si>
  <si>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</si>
  <si>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</si>
  <si>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</si>
  <si>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</si>
  <si>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</si>
  <si>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</si>
  <si>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</si>
  <si>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</si>
  <si>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</si>
  <si>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</si>
  <si>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</si>
  <si>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</si>
  <si>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</si>
  <si>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</si>
  <si>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</si>
  <si>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</si>
  <si>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</si>
  <si>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</si>
  <si>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</si>
  <si>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</si>
  <si>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</si>
  <si>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</si>
  <si>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</si>
  <si>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</si>
  <si>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</si>
  <si>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</si>
  <si>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</si>
  <si>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</si>
  <si>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</si>
  <si>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</si>
  <si>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</si>
  <si>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</si>
  <si>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</si>
  <si>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</si>
  <si>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</si>
  <si>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</si>
  <si>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</si>
  <si>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</si>
  <si>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</si>
  <si>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</si>
  <si>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</si>
  <si>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</si>
  <si>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</si>
  <si>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</si>
  <si>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</si>
  <si>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</si>
  <si>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</si>
  <si>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</si>
  <si>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</si>
  <si>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</si>
  <si>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</si>
  <si>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</si>
  <si>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</si>
  <si>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</si>
  <si>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</si>
  <si>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</si>
  <si>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</si>
  <si>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</si>
  <si>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</si>
  <si>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</si>
  <si>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</si>
  <si>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</si>
  <si>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</si>
  <si>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</si>
  <si>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</si>
  <si>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</si>
  <si>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</si>
  <si>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</si>
  <si>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</si>
  <si>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</si>
  <si>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</si>
  <si>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</si>
  <si>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</si>
  <si>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</si>
  <si>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</si>
  <si>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</si>
  <si>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</si>
  <si>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</si>
  <si>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</si>
  <si>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</si>
  <si>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</si>
  <si>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</si>
  <si>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</si>
  <si>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</si>
  <si>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</si>
  <si>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</si>
  <si>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</si>
  <si>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</si>
  <si>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</si>
  <si>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</si>
  <si>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</si>
  <si>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</si>
  <si>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</si>
  <si>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</si>
  <si>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</si>
  <si>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</si>
  <si>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</si>
  <si>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</si>
  <si>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</si>
  <si>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</si>
  <si>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</si>
  <si>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</si>
  <si>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</si>
  <si>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</si>
  <si>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</si>
  <si>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</si>
  <si>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</si>
  <si>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</si>
  <si>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</si>
  <si>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</si>
  <si>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</si>
  <si>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</si>
  <si>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</si>
  <si>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</si>
  <si>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</si>
  <si>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</si>
  <si>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</si>
  <si>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</si>
  <si>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</si>
  <si>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</si>
  <si>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</si>
  <si>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</si>
  <si>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</si>
  <si>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</si>
  <si>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</si>
  <si>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</si>
  <si>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</si>
  <si>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</si>
  <si>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</si>
  <si>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</si>
  <si>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</si>
  <si>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</si>
  <si>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</si>
  <si>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</si>
  <si>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</si>
  <si>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</si>
  <si>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</si>
  <si>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</si>
  <si>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</si>
  <si>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</si>
  <si>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</si>
  <si>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</si>
  <si>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</si>
  <si>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</si>
  <si>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</si>
  <si>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</si>
  <si>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</si>
  <si>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</si>
  <si>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</si>
  <si>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</si>
  <si>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</si>
  <si>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</si>
  <si>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</si>
  <si>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</si>
  <si>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</si>
  <si>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</si>
  <si>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</si>
  <si>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</si>
  <si>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</si>
  <si>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</si>
  <si>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</si>
  <si>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</si>
  <si>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</si>
  <si>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</si>
  <si>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</si>
  <si>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</si>
  <si>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</si>
  <si>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</si>
  <si>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</si>
  <si>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</si>
  <si>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</si>
  <si>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</si>
  <si>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</si>
  <si>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</si>
  <si>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</si>
  <si>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</si>
  <si>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</si>
  <si>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</si>
  <si>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</si>
  <si>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</si>
  <si>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</si>
  <si>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</si>
  <si>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</si>
  <si>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</si>
  <si>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</si>
  <si>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</si>
  <si>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</si>
  <si>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</si>
  <si>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</si>
  <si>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</si>
  <si>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</si>
  <si>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</si>
  <si>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</si>
  <si>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</si>
  <si>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</si>
  <si>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</si>
  <si>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</si>
  <si>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</si>
  <si>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</si>
  <si>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</si>
  <si>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</si>
  <si>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</si>
  <si>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</si>
  <si>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</si>
  <si>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</si>
  <si>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</si>
  <si>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</si>
  <si>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</si>
  <si>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</si>
  <si>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</si>
  <si>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</si>
  <si>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</si>
  <si>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</si>
  <si>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</si>
  <si>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</si>
  <si>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</si>
  <si>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</si>
  <si>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</si>
  <si>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</si>
  <si>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</si>
  <si>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</si>
  <si>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</si>
  <si>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</si>
  <si>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</si>
  <si>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</si>
  <si>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</si>
  <si>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</si>
  <si>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</si>
  <si>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</si>
  <si>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</si>
  <si>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</si>
  <si>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</si>
  <si>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</si>
  <si>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</si>
  <si>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</si>
  <si>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</si>
  <si>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</si>
  <si>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</si>
  <si>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</si>
  <si>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</si>
  <si>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</si>
  <si>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</si>
  <si>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</si>
  <si>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</si>
  <si>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</si>
  <si>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</si>
  <si>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</si>
  <si>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</si>
  <si>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</si>
  <si>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</si>
  <si>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</si>
  <si>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</si>
  <si>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</si>
  <si>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</si>
  <si>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</si>
  <si>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</si>
  <si>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</si>
  <si>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</si>
  <si>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</si>
  <si>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</si>
  <si>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</si>
  <si>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</si>
  <si>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</si>
  <si>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</si>
  <si>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</si>
  <si>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</si>
  <si>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</si>
  <si>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</si>
  <si>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</si>
  <si>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</si>
  <si>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</si>
  <si>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</si>
  <si>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</si>
  <si>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</si>
  <si>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</si>
  <si>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</si>
  <si>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</si>
  <si>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</si>
  <si>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</si>
  <si>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</si>
  <si>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</si>
  <si>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</si>
  <si>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</si>
  <si>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</si>
  <si>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</si>
  <si>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</si>
  <si>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</si>
  <si>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</si>
  <si>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</si>
  <si>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</si>
  <si>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</si>
  <si>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</si>
  <si>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</si>
  <si>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</si>
  <si>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</si>
  <si>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</si>
  <si>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</si>
  <si>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</si>
  <si>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</si>
  <si>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</si>
  <si>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</si>
  <si>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</si>
  <si>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</si>
  <si>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</si>
  <si>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</si>
  <si>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</si>
  <si>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</si>
  <si>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</si>
  <si>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</si>
  <si>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</si>
  <si>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</si>
  <si>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</si>
  <si>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</si>
  <si>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</si>
  <si>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</si>
  <si>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</si>
  <si>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</si>
  <si>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</si>
  <si>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</si>
  <si>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</si>
  <si>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</si>
  <si>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</si>
  <si>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</si>
  <si>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</si>
  <si>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</si>
  <si>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</si>
  <si>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</si>
  <si>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</si>
  <si>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</si>
  <si>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</si>
  <si>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</si>
  <si>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</si>
  <si>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</si>
  <si>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</si>
  <si>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</si>
  <si>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</si>
  <si>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</si>
  <si>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</si>
  <si>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</si>
  <si>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</si>
  <si>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</si>
  <si>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</si>
  <si>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</si>
  <si>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</si>
  <si>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</si>
  <si>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</si>
  <si>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</si>
  <si>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</si>
  <si>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</si>
  <si>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</si>
  <si>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</si>
  <si>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</si>
  <si>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</si>
  <si>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</si>
  <si>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</si>
  <si>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</si>
  <si>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</si>
  <si>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</si>
  <si>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</si>
  <si>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</si>
  <si>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</si>
  <si>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</si>
  <si>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</si>
  <si>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</si>
  <si>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</si>
  <si>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</si>
  <si>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</si>
  <si>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</si>
  <si>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</si>
  <si>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</si>
  <si>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</si>
  <si>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</si>
  <si>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</si>
  <si>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</si>
  <si>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</si>
  <si>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</si>
  <si>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</si>
  <si>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</si>
  <si>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</si>
  <si>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</si>
  <si>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</si>
  <si>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</si>
  <si>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</si>
  <si>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</si>
  <si>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</si>
  <si>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</si>
  <si>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</si>
  <si>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</si>
  <si>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</si>
  <si>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</si>
  <si>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</si>
  <si>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</si>
  <si>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</si>
  <si>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</si>
  <si>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</si>
  <si>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</si>
  <si>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</si>
  <si>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</si>
  <si>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</si>
  <si>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</si>
  <si>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</si>
  <si>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</si>
  <si>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</si>
  <si>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</si>
  <si>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</si>
  <si>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</si>
  <si>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</si>
  <si>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</si>
  <si>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</si>
  <si>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</si>
  <si>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</si>
  <si>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</si>
  <si>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</si>
  <si>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</si>
  <si>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</si>
  <si>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</si>
  <si>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</si>
  <si>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</si>
  <si>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</si>
  <si>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</si>
  <si>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</si>
  <si>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</si>
  <si>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</si>
  <si>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</si>
  <si>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</si>
  <si>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</si>
  <si>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</si>
  <si>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</si>
  <si>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</si>
  <si>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</si>
  <si>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</si>
  <si>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</si>
  <si>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</si>
  <si>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</si>
  <si>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</si>
  <si>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</si>
  <si>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</si>
  <si>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</si>
  <si>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</si>
  <si>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</si>
  <si>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</si>
  <si>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</si>
  <si>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</si>
  <si>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</si>
  <si>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</si>
  <si>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</si>
  <si>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</si>
  <si>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</si>
  <si>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</si>
  <si>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</si>
  <si>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</si>
  <si>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</si>
  <si>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</si>
  <si>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</si>
  <si>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</si>
  <si>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</si>
  <si>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</si>
  <si>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</si>
  <si>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</si>
  <si>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</si>
  <si>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</si>
  <si>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</si>
  <si>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</si>
  <si>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</si>
  <si>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</si>
  <si>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</si>
  <si>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</si>
  <si>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</si>
  <si>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</si>
  <si>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</si>
  <si>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</si>
  <si>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</si>
  <si>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</si>
  <si>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</si>
  <si>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</si>
  <si>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</si>
  <si>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</si>
  <si>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</si>
  <si>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</si>
  <si>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</si>
  <si>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</si>
  <si>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</si>
  <si>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</si>
  <si>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</si>
  <si>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</si>
  <si>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</si>
  <si>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</si>
  <si>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</si>
  <si>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</si>
  <si>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</si>
  <si>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</si>
  <si>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</si>
  <si>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</si>
  <si>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</si>
  <si>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</si>
  <si>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</si>
  <si>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</si>
  <si>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</si>
  <si>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</si>
  <si>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</si>
  <si>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</si>
  <si>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</si>
  <si>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</si>
  <si>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</si>
  <si>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</si>
  <si>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</si>
  <si>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</si>
  <si>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</si>
  <si>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</si>
  <si>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</si>
  <si>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</si>
  <si>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</si>
  <si>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</si>
  <si>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</si>
  <si>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</si>
  <si>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</si>
  <si>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</si>
  <si>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</si>
  <si>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</si>
  <si>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</si>
  <si>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</si>
  <si>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</si>
  <si>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</si>
  <si>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</si>
  <si>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</si>
  <si>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</si>
  <si>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</si>
  <si>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</si>
  <si>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</si>
  <si>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</si>
  <si>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</si>
  <si>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</si>
  <si>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</si>
  <si>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</si>
  <si>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</si>
  <si>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</si>
  <si>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</si>
  <si>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</si>
  <si>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</si>
  <si>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</si>
  <si>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</si>
  <si>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</si>
  <si>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</si>
  <si>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</si>
  <si>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</si>
  <si>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</si>
  <si>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</si>
  <si>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</si>
  <si>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</si>
  <si>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</si>
  <si>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</si>
  <si>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</si>
  <si>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</si>
  <si>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</si>
  <si>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</si>
  <si>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</si>
  <si>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</si>
  <si>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</si>
  <si>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</si>
  <si>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</si>
  <si>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</si>
  <si>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</si>
  <si>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</si>
  <si>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</si>
  <si>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</si>
  <si>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</si>
  <si>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</si>
  <si>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</si>
  <si>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</si>
  <si>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</si>
  <si>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</si>
  <si>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</si>
  <si>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</si>
  <si>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</si>
  <si>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</si>
  <si>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</si>
  <si>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</si>
  <si>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</si>
  <si>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</si>
  <si>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</si>
  <si>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</si>
  <si>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</si>
  <si>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</si>
  <si>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</si>
  <si>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</si>
  <si>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</si>
  <si>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</si>
  <si>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</si>
  <si>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</si>
  <si>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</si>
  <si>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</si>
  <si>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</si>
  <si>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</si>
  <si>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</si>
  <si>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</si>
  <si>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</si>
  <si>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</si>
  <si>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</si>
  <si>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</si>
  <si>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</si>
  <si>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</si>
  <si>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</si>
  <si>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</si>
  <si>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</si>
  <si>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</si>
  <si>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</si>
  <si>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</si>
  <si>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</si>
  <si>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</si>
  <si>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</si>
  <si>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</si>
  <si>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</si>
  <si>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</si>
  <si>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</si>
  <si>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</si>
  <si>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</si>
  <si>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</si>
  <si>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</si>
  <si>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</si>
  <si>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</si>
  <si>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</si>
  <si>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</si>
  <si>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</si>
  <si>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</si>
  <si>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</si>
  <si>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</si>
  <si>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</si>
  <si>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</si>
  <si>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</si>
  <si>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</si>
  <si>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</si>
  <si>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</si>
  <si>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</si>
  <si>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</si>
  <si>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</si>
  <si>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</si>
  <si>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</si>
  <si>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</si>
  <si>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</si>
  <si>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</si>
  <si>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</si>
  <si>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</si>
  <si>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</si>
  <si>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</si>
  <si>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</si>
  <si>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</si>
  <si>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</si>
  <si>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</si>
  <si>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</si>
  <si>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</si>
  <si>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</si>
  <si>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</si>
  <si>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</si>
  <si>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</si>
  <si>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</si>
  <si>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</si>
  <si>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</si>
  <si>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</si>
  <si>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</si>
  <si>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</si>
  <si>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</si>
  <si>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</si>
  <si>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</si>
  <si>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</si>
  <si>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</si>
  <si>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</si>
  <si>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</si>
  <si>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</si>
  <si>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</si>
  <si>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</si>
  <si>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</si>
  <si>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</si>
  <si>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</si>
  <si>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</si>
  <si>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</si>
  <si>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</si>
  <si>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</si>
  <si>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</si>
  <si>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</si>
  <si>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</si>
  <si>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</si>
  <si>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</si>
  <si>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</si>
  <si>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</si>
  <si>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</si>
  <si>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</si>
  <si>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</si>
  <si>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</si>
  <si>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</si>
  <si>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</si>
  <si>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</si>
  <si>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</si>
  <si>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</si>
  <si>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</si>
  <si>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</si>
  <si>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</si>
  <si>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</si>
  <si>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</si>
  <si>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</si>
  <si>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</si>
  <si>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</si>
  <si>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</si>
  <si>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</si>
  <si>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</si>
  <si>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</si>
  <si>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</si>
  <si>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</si>
  <si>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</si>
  <si>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</si>
  <si>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</si>
  <si>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</si>
  <si>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</si>
  <si>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</si>
  <si>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</si>
  <si>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</si>
  <si>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</si>
  <si>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</si>
  <si>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</si>
  <si>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</si>
  <si>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</si>
  <si>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</si>
  <si>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</si>
  <si>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</si>
  <si>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</si>
  <si>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</si>
  <si>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</si>
  <si>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</si>
  <si>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</si>
  <si>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</si>
  <si>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</si>
  <si>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</si>
  <si>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</si>
  <si>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</si>
  <si>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</si>
  <si>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</si>
  <si>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</si>
  <si>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</si>
  <si>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</si>
  <si>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</si>
  <si>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</si>
  <si>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</si>
  <si>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</si>
  <si>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</si>
  <si>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</si>
  <si>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</si>
  <si>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</si>
  <si>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</si>
  <si>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</si>
  <si>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</si>
  <si>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</si>
  <si>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</si>
  <si>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</si>
  <si>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</si>
  <si>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</si>
  <si>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</si>
  <si>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</si>
  <si>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</si>
  <si>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</si>
  <si>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</si>
  <si>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</si>
  <si>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</si>
  <si>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</si>
  <si>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</si>
  <si>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</si>
  <si>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</si>
  <si>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</si>
  <si>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</si>
  <si>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</si>
  <si>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</si>
  <si>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</si>
  <si>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</si>
  <si>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</si>
  <si>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</si>
  <si>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</si>
  <si>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</si>
  <si>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</si>
  <si>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</si>
  <si>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</si>
  <si>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</si>
  <si>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</si>
  <si>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</si>
  <si>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</si>
  <si>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</si>
  <si>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</si>
  <si>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</si>
  <si>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</si>
  <si>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</si>
  <si>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</si>
  <si>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</si>
  <si>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</si>
  <si>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</si>
  <si>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</si>
  <si>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</si>
  <si>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</si>
  <si>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</si>
  <si>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</si>
  <si>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</si>
  <si>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</si>
  <si>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</si>
  <si>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</si>
  <si>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</si>
  <si>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</si>
  <si>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</si>
  <si>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</si>
  <si>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</si>
  <si>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</si>
  <si>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</si>
  <si>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</si>
  <si>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</si>
  <si>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</si>
  <si>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</si>
  <si>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</si>
  <si>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</si>
  <si>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</si>
  <si>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</si>
  <si>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</si>
  <si>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</si>
  <si>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</si>
  <si>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</si>
  <si>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</si>
  <si>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</si>
  <si>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</si>
  <si>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</si>
  <si>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</si>
  <si>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</si>
  <si>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</si>
  <si>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</si>
  <si>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</si>
  <si>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</si>
  <si>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</si>
  <si>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</si>
  <si>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</si>
  <si>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</si>
  <si>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</si>
  <si>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</si>
  <si>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</si>
  <si>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</si>
  <si>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</si>
  <si>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</si>
  <si>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</si>
  <si>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</si>
  <si>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</si>
  <si>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</si>
  <si>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</si>
  <si>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</si>
  <si>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</si>
  <si>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</si>
  <si>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</si>
  <si>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</si>
  <si>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</si>
  <si>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</si>
  <si>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</si>
  <si>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</si>
  <si>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</si>
  <si>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</si>
  <si>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</si>
  <si>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</si>
  <si>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</si>
  <si>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</si>
  <si>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</si>
  <si>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</si>
  <si>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</si>
  <si>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</si>
  <si>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</si>
  <si>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</si>
  <si>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</si>
  <si>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</si>
  <si>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</si>
  <si>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</si>
  <si>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</si>
  <si>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</si>
  <si>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</si>
  <si>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</si>
  <si>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</si>
  <si>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</si>
  <si>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</si>
  <si>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</si>
  <si>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</si>
  <si>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</si>
  <si>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</si>
  <si>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</si>
  <si>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</si>
  <si>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</si>
  <si>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</si>
  <si>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</si>
  <si>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</si>
  <si>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</si>
  <si>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</si>
  <si>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</si>
  <si>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</si>
  <si>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</si>
  <si>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</si>
  <si>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</si>
  <si>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</si>
  <si>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</si>
  <si>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</si>
  <si>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</si>
  <si>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</si>
  <si>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</si>
  <si>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</si>
  <si>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</si>
  <si>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</si>
  <si>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</si>
  <si>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</si>
  <si>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</si>
  <si>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</si>
  <si>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</si>
  <si>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</si>
  <si>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</si>
  <si>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</si>
  <si>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</si>
  <si>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</si>
  <si>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</si>
  <si>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</si>
  <si>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</si>
  <si>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</si>
  <si>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</si>
  <si>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</si>
  <si>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</si>
  <si>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</si>
  <si>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</si>
  <si>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</si>
  <si>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</si>
  <si>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</si>
  <si>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</si>
  <si>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</si>
  <si>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</si>
  <si>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</si>
  <si>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</si>
  <si>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</si>
  <si>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</si>
  <si>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</si>
  <si>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</si>
  <si>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</si>
  <si>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</si>
  <si>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</si>
  <si>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</si>
  <si>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</si>
  <si>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</si>
  <si>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</si>
  <si>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</si>
  <si>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</si>
  <si>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</si>
  <si>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</si>
  <si>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</si>
  <si>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</si>
  <si>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</si>
  <si>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</si>
  <si>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</si>
  <si>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</si>
  <si>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</si>
  <si>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</si>
  <si>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</si>
  <si>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</si>
  <si>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</si>
  <si>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</si>
  <si>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</si>
  <si>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</si>
  <si>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</si>
  <si>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</si>
  <si>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</si>
  <si>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</si>
  <si>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</si>
  <si>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</si>
  <si>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</si>
  <si>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</si>
  <si>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</si>
  <si>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</si>
  <si>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</si>
  <si>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</si>
  <si>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</si>
  <si>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</si>
  <si>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</si>
  <si>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</si>
  <si>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</si>
  <si>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</si>
  <si>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</si>
  <si>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</si>
  <si>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</si>
  <si>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</si>
  <si>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</si>
  <si>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</si>
  <si>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</si>
  <si>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</si>
  <si>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</si>
  <si>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</si>
  <si>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</si>
  <si>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</si>
  <si>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</si>
  <si>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</si>
  <si>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</si>
  <si>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</si>
  <si>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</si>
  <si>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</si>
  <si>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</si>
  <si>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</si>
  <si>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</si>
  <si>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</si>
  <si>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</si>
  <si>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</si>
  <si>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</si>
  <si>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</si>
  <si>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</si>
  <si>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</si>
  <si>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</si>
  <si>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</si>
  <si>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</si>
  <si>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</si>
  <si>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</si>
  <si>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</si>
  <si>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</si>
  <si>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</si>
  <si>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</si>
  <si>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</si>
  <si>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</si>
  <si>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</si>
  <si>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</si>
  <si>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</si>
  <si>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</si>
  <si>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</si>
  <si>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</si>
  <si>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</si>
  <si>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</si>
  <si>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</si>
  <si>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</si>
  <si>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</si>
  <si>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</si>
  <si>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</si>
  <si>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</si>
  <si>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</si>
  <si>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</si>
  <si>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</si>
  <si>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</si>
  <si>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</si>
  <si>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</si>
  <si>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</si>
  <si>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</si>
  <si>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</si>
  <si>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</si>
  <si>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</si>
  <si>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</si>
  <si>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</si>
  <si>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</si>
  <si>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</si>
  <si>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</si>
  <si>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</si>
  <si>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</si>
  <si>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</si>
  <si>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</si>
  <si>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</si>
  <si>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</si>
  <si>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</si>
  <si>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</si>
  <si>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</si>
  <si>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</si>
  <si>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</si>
  <si>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</si>
  <si>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</si>
  <si>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</si>
  <si>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</si>
  <si>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</si>
  <si>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</si>
  <si>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</si>
  <si>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</si>
  <si>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</si>
  <si>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</si>
  <si>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</si>
  <si>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</si>
  <si>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</si>
  <si>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</si>
  <si>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</si>
  <si>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</si>
  <si>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</si>
  <si>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</si>
  <si>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</si>
  <si>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</si>
  <si>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</si>
  <si>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</si>
  <si>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</si>
  <si>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</si>
  <si>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</si>
  <si>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</si>
  <si>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</si>
  <si>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</si>
  <si>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</si>
  <si>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</si>
  <si>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</si>
  <si>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</si>
  <si>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</si>
  <si>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</si>
  <si>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</si>
  <si>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</si>
  <si>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</si>
  <si>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</si>
  <si>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</si>
  <si>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</si>
  <si>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</si>
  <si>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</si>
  <si>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</si>
  <si>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</si>
  <si>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</si>
  <si>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</si>
  <si>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</si>
  <si>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</si>
  <si>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</si>
  <si>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</si>
  <si>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</si>
  <si>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</si>
  <si>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</si>
  <si>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</si>
  <si>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</si>
  <si>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</si>
  <si>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</si>
  <si>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</si>
  <si>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</si>
  <si>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</si>
  <si>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</si>
  <si>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</si>
  <si>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</si>
  <si>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</si>
  <si>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</si>
  <si>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</si>
  <si>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</si>
  <si>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</si>
  <si>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</si>
  <si>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</si>
  <si>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</si>
  <si>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</si>
  <si>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</si>
  <si>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</si>
  <si>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</si>
  <si>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</si>
  <si>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</si>
  <si>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</si>
  <si>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</si>
  <si>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</si>
  <si>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</si>
  <si>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</si>
  <si>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</si>
  <si>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</si>
  <si>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</si>
  <si>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</si>
  <si>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</si>
  <si>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</si>
  <si>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</si>
  <si>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</si>
  <si>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</si>
  <si>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</si>
  <si>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</si>
  <si>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</si>
  <si>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</si>
  <si>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</si>
  <si>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</si>
  <si>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</si>
  <si>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</si>
  <si>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</si>
  <si>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</si>
  <si>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</si>
  <si>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</si>
  <si>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</si>
  <si>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</si>
  <si>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</si>
  <si>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</si>
  <si>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</si>
  <si>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</si>
  <si>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</si>
  <si>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</si>
  <si>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</si>
  <si>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</si>
  <si>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</si>
  <si>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</si>
  <si>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</si>
  <si>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</si>
  <si>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</si>
  <si>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</si>
  <si>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</si>
  <si>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</si>
  <si>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</si>
  <si>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</si>
  <si>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</si>
  <si>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</si>
  <si>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</si>
  <si>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</si>
  <si>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</si>
  <si>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</si>
  <si>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</si>
  <si>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</si>
  <si>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</si>
  <si>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</si>
  <si>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</si>
  <si>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</si>
  <si>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</si>
  <si>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</si>
  <si>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</si>
  <si>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</si>
  <si>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</si>
  <si>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</si>
  <si>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</si>
  <si>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</si>
  <si>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</si>
  <si>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</si>
  <si>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</si>
  <si>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</si>
  <si>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</si>
  <si>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</si>
  <si>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</si>
  <si>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</si>
  <si>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</si>
  <si>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</si>
  <si>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</si>
  <si>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</si>
  <si>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</si>
  <si>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</si>
  <si>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</si>
  <si>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</si>
  <si>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</si>
  <si>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</si>
  <si>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</si>
  <si>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</si>
  <si>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</si>
  <si>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</si>
  <si>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</si>
  <si>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</si>
  <si>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</si>
  <si>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</si>
  <si>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</si>
  <si>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</si>
  <si>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</si>
  <si>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</si>
  <si>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</si>
  <si>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</si>
  <si>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</si>
  <si>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</si>
  <si>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</si>
  <si>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</si>
  <si>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</si>
  <si>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</si>
  <si>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</si>
  <si>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</si>
  <si>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</si>
  <si>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</si>
  <si>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</si>
  <si>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</si>
  <si>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</si>
  <si>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</si>
  <si>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</si>
  <si>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</si>
  <si>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</si>
  <si>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</si>
  <si>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</si>
  <si>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</si>
  <si>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</si>
  <si>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</si>
  <si>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</si>
  <si>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</si>
  <si>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</si>
  <si>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</si>
  <si>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</si>
  <si>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</si>
  <si>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</si>
  <si>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</si>
  <si>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</si>
  <si>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</si>
  <si>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</si>
  <si>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</si>
  <si>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</si>
  <si>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</si>
  <si>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</si>
  <si>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</si>
  <si>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</si>
  <si>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</si>
  <si>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</si>
  <si>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</si>
  <si>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</si>
  <si>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</si>
  <si>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</si>
  <si>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</si>
  <si>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</si>
  <si>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</si>
  <si>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</si>
  <si>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</si>
  <si>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</si>
  <si>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</si>
  <si>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</si>
  <si>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</si>
  <si>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</si>
  <si>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</si>
  <si>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</si>
  <si>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</si>
  <si>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</si>
  <si>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</si>
  <si>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</si>
  <si>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</si>
  <si>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</si>
  <si>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</si>
  <si>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</si>
  <si>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</si>
  <si>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</si>
  <si>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</si>
  <si>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</si>
  <si>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</si>
  <si>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</si>
  <si>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</si>
  <si>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</si>
  <si>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</si>
  <si>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</si>
  <si>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</si>
  <si>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</si>
  <si>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</si>
  <si>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</si>
  <si>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</si>
  <si>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</si>
  <si>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</si>
  <si>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</si>
  <si>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</si>
  <si>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</si>
  <si>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</si>
  <si>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</si>
  <si>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</si>
  <si>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</si>
  <si>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</si>
  <si>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</si>
  <si>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</si>
  <si>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</si>
  <si>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</si>
  <si>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</si>
  <si>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</si>
  <si>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</si>
  <si>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</si>
  <si>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</si>
  <si>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</si>
  <si>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</si>
  <si>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</si>
  <si>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</si>
  <si>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</si>
  <si>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</si>
  <si>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</si>
  <si>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</si>
  <si>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</si>
  <si>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</si>
  <si>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</si>
  <si>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</si>
  <si>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</si>
  <si>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</si>
  <si>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</si>
  <si>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</si>
  <si>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</si>
  <si>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</si>
  <si>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</si>
  <si>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</si>
  <si>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</si>
  <si>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</si>
  <si>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</si>
  <si>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</si>
  <si>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</si>
  <si>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</si>
  <si>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</si>
  <si>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</si>
  <si>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</si>
  <si>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</si>
  <si>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</si>
  <si>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</si>
  <si>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</si>
  <si>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</si>
  <si>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</si>
  <si>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</si>
  <si>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</si>
  <si>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</si>
  <si>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</si>
  <si>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</si>
  <si>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</si>
  <si>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</si>
  <si>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</si>
  <si>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</si>
  <si>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</si>
  <si>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</si>
  <si>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</si>
  <si>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</si>
  <si>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</si>
  <si>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</si>
  <si>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</si>
  <si>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</si>
  <si>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</si>
  <si>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</si>
  <si>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</si>
  <si>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</si>
  <si>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</si>
  <si>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</si>
  <si>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</si>
  <si>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</si>
  <si>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</si>
  <si>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</si>
  <si>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</si>
  <si>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</si>
  <si>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</si>
  <si>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</si>
  <si>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</si>
  <si>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</si>
  <si>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</si>
  <si>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</si>
  <si>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</si>
  <si>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</si>
  <si>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</si>
  <si>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</si>
  <si>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</si>
  <si>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</si>
  <si>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</si>
  <si>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</si>
  <si>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</si>
  <si>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</si>
  <si>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</si>
  <si>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</si>
  <si>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</si>
  <si>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</si>
  <si>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</si>
  <si>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</si>
  <si>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</si>
  <si>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</si>
  <si>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</si>
  <si>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</si>
  <si>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</si>
  <si>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</si>
  <si>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</si>
  <si>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</si>
  <si>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</si>
  <si>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</si>
  <si>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</si>
  <si>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</si>
  <si>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</si>
  <si>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</si>
  <si>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</si>
  <si>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</si>
  <si>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</si>
  <si>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</si>
  <si>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</si>
  <si>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</si>
  <si>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</si>
  <si>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</si>
  <si>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</si>
  <si>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</si>
  <si>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</si>
  <si>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</si>
  <si>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</si>
  <si>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</si>
  <si>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</si>
  <si>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</si>
  <si>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</si>
  <si>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</si>
  <si>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</si>
  <si>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</si>
  <si>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</si>
  <si>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</si>
  <si>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</si>
  <si>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</si>
  <si>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</si>
  <si>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</si>
  <si>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</si>
  <si>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</si>
  <si>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</si>
  <si>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</si>
  <si>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</si>
  <si>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</si>
  <si>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</si>
  <si>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</si>
  <si>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</si>
  <si>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</si>
  <si>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</si>
  <si>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</si>
  <si>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</si>
  <si>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</si>
  <si>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</si>
  <si>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</si>
  <si>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</si>
  <si>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</si>
  <si>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</si>
  <si>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</si>
  <si>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</si>
  <si>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</si>
  <si>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</si>
  <si>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</si>
  <si>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</si>
  <si>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</si>
  <si>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</si>
  <si>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</si>
  <si>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</si>
  <si>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</si>
  <si>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</si>
  <si>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</si>
  <si>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</si>
  <si>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</si>
  <si>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</si>
  <si>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</si>
  <si>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</si>
  <si>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</si>
  <si>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</si>
  <si>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</si>
  <si>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</si>
  <si>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</si>
  <si>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</si>
  <si>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</si>
  <si>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</si>
  <si>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</si>
  <si>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</si>
  <si>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</si>
  <si>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</si>
  <si>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</si>
  <si>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</si>
  <si>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</si>
  <si>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</si>
  <si>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</si>
  <si>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</si>
  <si>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</si>
  <si>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</si>
  <si>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</si>
  <si>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</si>
  <si>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</si>
  <si>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</si>
  <si>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</si>
  <si>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</si>
  <si>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</si>
  <si>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</si>
  <si>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</si>
  <si>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</si>
  <si>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</si>
  <si>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</si>
  <si>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</si>
  <si>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</si>
  <si>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</si>
  <si>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</si>
  <si>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</si>
  <si>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</si>
  <si>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</si>
  <si>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</si>
  <si>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</si>
  <si>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</si>
  <si>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</si>
  <si>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</si>
  <si>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</si>
  <si>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</si>
  <si>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</si>
  <si>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</si>
  <si>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</si>
  <si>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</si>
  <si>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</si>
  <si>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</si>
  <si>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</si>
  <si>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</si>
  <si>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</si>
  <si>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</si>
  <si>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</si>
  <si>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</si>
  <si>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</si>
  <si>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</si>
  <si>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</si>
  <si>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</si>
  <si>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</si>
  <si>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</si>
  <si>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</si>
  <si>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</si>
  <si>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</si>
  <si>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</si>
  <si>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</si>
  <si>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</si>
  <si>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</si>
  <si>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</si>
  <si>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</si>
  <si>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</si>
  <si>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</si>
  <si>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</si>
  <si>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</si>
  <si>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</si>
  <si>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</si>
  <si>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</si>
  <si>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</si>
  <si>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</si>
  <si>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</si>
  <si>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</si>
  <si>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</si>
  <si>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</si>
  <si>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</si>
  <si>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</si>
  <si>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</si>
  <si>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</si>
  <si>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</si>
  <si>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</si>
  <si>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</si>
  <si>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</si>
  <si>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</si>
  <si>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</si>
  <si>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</si>
  <si>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</si>
  <si>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</si>
  <si>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</si>
  <si>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</si>
  <si>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</si>
  <si>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</si>
  <si>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</si>
  <si>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</si>
  <si>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</si>
  <si>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</si>
  <si>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</si>
  <si>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</si>
  <si>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</si>
  <si>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</si>
  <si>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</si>
  <si>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</si>
  <si>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</si>
  <si>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</si>
  <si>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</si>
  <si>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</si>
  <si>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</si>
  <si>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</si>
  <si>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</si>
  <si>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</si>
  <si>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</si>
  <si>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</si>
  <si>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</si>
  <si>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</si>
  <si>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</si>
  <si>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</si>
  <si>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</si>
  <si>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</si>
  <si>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</si>
  <si>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</si>
  <si>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</si>
  <si>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</si>
  <si>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</si>
  <si>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</si>
  <si>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</si>
  <si>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</si>
  <si>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</si>
  <si>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</si>
  <si>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</si>
  <si>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</si>
  <si>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</si>
  <si>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</si>
  <si>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</si>
  <si>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</si>
  <si>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</si>
  <si>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</si>
  <si>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</si>
  <si>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</si>
  <si>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</si>
  <si>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</si>
  <si>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</si>
  <si>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</si>
  <si>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</si>
  <si>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</si>
  <si>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</si>
  <si>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</si>
  <si>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</si>
  <si>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</si>
  <si>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</si>
  <si>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</si>
  <si>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</si>
  <si>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</si>
  <si>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</si>
  <si>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</si>
  <si>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</si>
  <si>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</si>
  <si>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</si>
  <si>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</si>
  <si>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</si>
  <si>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</si>
  <si>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</si>
  <si>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</si>
  <si>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</si>
  <si>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</si>
  <si>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</si>
  <si>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</si>
  <si>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</si>
  <si>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</si>
  <si>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</si>
  <si>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</si>
  <si>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</si>
  <si>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</si>
  <si>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</si>
  <si>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</si>
  <si>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</si>
  <si>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</si>
  <si>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</si>
  <si>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</si>
  <si>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</si>
  <si>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</si>
  <si>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</si>
  <si>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</si>
  <si>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</si>
  <si>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</si>
  <si>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</si>
  <si>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</si>
  <si>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</si>
  <si>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</si>
  <si>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</si>
  <si>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</si>
  <si>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</si>
  <si>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</si>
  <si>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</si>
  <si>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</si>
  <si>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</si>
  <si>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</si>
  <si>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</si>
  <si>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</si>
  <si>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</si>
  <si>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</si>
  <si>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</si>
  <si>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</si>
  <si>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</si>
  <si>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</si>
  <si>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</si>
  <si>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</si>
  <si>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</si>
  <si>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</si>
  <si>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</si>
  <si>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</si>
  <si>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</si>
  <si>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</si>
  <si>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</si>
  <si>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</si>
  <si>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</si>
  <si>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</si>
  <si>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</si>
  <si>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</si>
  <si>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</si>
  <si>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</si>
  <si>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</si>
  <si>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</si>
  <si>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</si>
  <si>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</si>
  <si>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</si>
  <si>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</si>
  <si>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</si>
  <si>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</si>
  <si>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</si>
  <si>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</si>
  <si>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</si>
  <si>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</si>
  <si>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</si>
  <si>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</si>
  <si>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</si>
  <si>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</si>
  <si>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</si>
  <si>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</si>
  <si>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</si>
  <si>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</si>
  <si>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</si>
  <si>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</si>
  <si>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</si>
  <si>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</si>
  <si>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</si>
  <si>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</si>
  <si>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</si>
  <si>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</si>
  <si>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</si>
  <si>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</si>
  <si>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</si>
  <si>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</si>
  <si>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</si>
  <si>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</si>
  <si>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</si>
  <si>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</si>
  <si>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</si>
  <si>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</si>
  <si>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</si>
  <si>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</si>
  <si>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</si>
  <si>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</si>
  <si>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</si>
  <si>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</si>
  <si>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</si>
  <si>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</si>
  <si>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</si>
  <si>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</si>
  <si>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</si>
  <si>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</si>
  <si>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</si>
  <si>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</si>
  <si>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</si>
  <si>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</si>
  <si>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</si>
  <si>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</si>
  <si>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</si>
  <si>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</si>
  <si>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</si>
  <si>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</si>
  <si>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</si>
  <si>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</si>
  <si>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</si>
  <si>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</si>
  <si>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</si>
  <si>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</si>
  <si>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</si>
  <si>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</si>
  <si>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</si>
  <si>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</si>
  <si>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</si>
  <si>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</si>
  <si>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</si>
  <si>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</si>
  <si>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</si>
  <si>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</si>
  <si>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</si>
  <si>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</si>
  <si>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</si>
  <si>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</si>
  <si>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</si>
  <si>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</si>
  <si>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</si>
  <si>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</si>
  <si>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</si>
  <si>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</si>
  <si>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</si>
  <si>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</si>
  <si>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</si>
  <si>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</si>
  <si>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</si>
  <si>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</si>
  <si>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</si>
  <si>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</si>
  <si>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</si>
  <si>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</si>
  <si>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</si>
  <si>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</si>
  <si>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</si>
  <si>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</si>
  <si>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</si>
  <si>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</si>
  <si>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</si>
  <si>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</si>
  <si>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</si>
  <si>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</si>
  <si>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</si>
  <si>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</si>
  <si>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</si>
  <si>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</si>
  <si>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</si>
  <si>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</si>
  <si>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</si>
  <si>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</si>
  <si>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</si>
  <si>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</si>
  <si>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</si>
  <si>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</si>
  <si>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</si>
  <si>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</si>
  <si>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</si>
  <si>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</si>
  <si>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</si>
  <si>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</si>
  <si>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</si>
  <si>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</si>
  <si>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</si>
  <si>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</si>
  <si>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</si>
  <si>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</si>
  <si>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</si>
  <si>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</si>
  <si>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</si>
  <si>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</si>
  <si>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</si>
  <si>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</si>
  <si>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</si>
  <si>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</si>
  <si>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</si>
  <si>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</si>
  <si>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</si>
  <si>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</si>
  <si>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</si>
  <si>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</si>
  <si>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</si>
  <si>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</si>
  <si>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</si>
  <si>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</si>
  <si>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</si>
  <si>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</si>
  <si>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</si>
  <si>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</si>
  <si>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</si>
  <si>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</si>
  <si>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</si>
  <si>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</si>
  <si>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</si>
  <si>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</si>
  <si>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</si>
  <si>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</si>
  <si>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</si>
  <si>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</si>
  <si>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</si>
  <si>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</si>
  <si>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</si>
  <si>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</si>
  <si>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</si>
  <si>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</si>
  <si>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</si>
  <si>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</si>
  <si>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</si>
  <si>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</si>
  <si>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</si>
  <si>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</si>
  <si>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</si>
  <si>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</si>
  <si>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</si>
  <si>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</si>
  <si>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</si>
  <si>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</si>
  <si>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</si>
  <si>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</si>
  <si>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</si>
  <si>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</si>
  <si>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</si>
  <si>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</si>
  <si>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</si>
  <si>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</si>
  <si>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</si>
  <si>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</si>
  <si>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</si>
  <si>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</si>
  <si>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</si>
  <si>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</si>
  <si>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</si>
  <si>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</si>
  <si>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</si>
  <si>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</si>
  <si>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</si>
  <si>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</si>
  <si>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</si>
  <si>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</si>
  <si>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</si>
  <si>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</si>
  <si>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</si>
  <si>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</si>
  <si>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</si>
  <si>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</si>
  <si>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</si>
  <si>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</si>
  <si>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</si>
  <si>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</si>
  <si>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</si>
  <si>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</si>
  <si>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</si>
  <si>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</si>
  <si>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</si>
  <si>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</si>
  <si>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</si>
  <si>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</si>
  <si>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</si>
  <si>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</si>
  <si>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</si>
  <si>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</si>
  <si>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</si>
  <si>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</si>
  <si>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</si>
  <si>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</si>
  <si>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</si>
  <si>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</si>
  <si>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</si>
  <si>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</si>
  <si>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</si>
  <si>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</si>
  <si>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</si>
  <si>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</si>
  <si>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</si>
  <si>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</si>
  <si>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</si>
  <si>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</si>
  <si>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</si>
  <si>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</si>
  <si>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</si>
  <si>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</si>
  <si>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</si>
  <si>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</si>
  <si>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</si>
  <si>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</si>
  <si>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</si>
  <si>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</si>
  <si>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</si>
  <si>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</si>
  <si>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</si>
  <si>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</si>
  <si>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</si>
  <si>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</si>
  <si>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</si>
  <si>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</si>
  <si>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</si>
  <si>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</si>
  <si>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</si>
  <si>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</si>
  <si>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</si>
  <si>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</si>
  <si>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</si>
  <si>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</si>
  <si>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</si>
  <si>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</si>
  <si>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</si>
  <si>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</si>
  <si>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</si>
  <si>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</si>
  <si>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</si>
  <si>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</si>
  <si>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</si>
  <si>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</si>
  <si>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</si>
  <si>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</si>
  <si>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</si>
  <si>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</si>
  <si>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</si>
  <si>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</si>
  <si>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</si>
  <si>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</si>
  <si>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</si>
  <si>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</si>
  <si>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</si>
  <si>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</si>
  <si>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</si>
  <si>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</si>
  <si>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</si>
  <si>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</si>
  <si>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</si>
  <si>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</si>
  <si>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</si>
  <si>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</si>
  <si>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</si>
  <si>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</si>
  <si>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</si>
  <si>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</si>
  <si>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</si>
  <si>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</si>
  <si>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</si>
  <si>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</si>
  <si>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</si>
  <si>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</si>
  <si>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</si>
  <si>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</si>
  <si>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</si>
  <si>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</si>
  <si>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</si>
  <si>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</si>
  <si>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</si>
  <si>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</si>
  <si>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</si>
  <si>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</si>
  <si>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</si>
  <si>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</si>
  <si>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</si>
  <si>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</si>
  <si>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</si>
  <si>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</si>
  <si>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</si>
  <si>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</si>
  <si>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</si>
  <si>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</si>
  <si>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</si>
  <si>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</si>
  <si>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</si>
  <si>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</si>
  <si>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</si>
  <si>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</si>
  <si>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</si>
  <si>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</si>
  <si>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</si>
  <si>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</si>
  <si>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</si>
  <si>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</si>
  <si>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</si>
  <si>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</si>
  <si>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</si>
  <si>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</si>
  <si>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</si>
  <si>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</si>
  <si>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</si>
  <si>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</si>
  <si>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</si>
  <si>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</si>
  <si>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</si>
  <si>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</si>
  <si>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</si>
  <si>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</si>
  <si>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</si>
  <si>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</si>
  <si>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</si>
  <si>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</si>
  <si>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</si>
  <si>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</si>
  <si>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</si>
  <si>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</si>
  <si>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</si>
  <si>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</si>
  <si>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</si>
  <si>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</si>
  <si>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</si>
  <si>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</si>
  <si>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</si>
  <si>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</si>
  <si>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</si>
  <si>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</si>
  <si>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</si>
  <si>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</si>
  <si>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</si>
  <si>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</si>
  <si>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</si>
  <si>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</si>
  <si>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</si>
  <si>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</si>
  <si>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</si>
  <si>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</si>
  <si>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</si>
  <si>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</si>
  <si>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</si>
  <si>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</si>
  <si>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</si>
  <si>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</si>
  <si>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</si>
  <si>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</si>
  <si>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</si>
  <si>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</si>
  <si>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</si>
  <si>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</si>
  <si>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</si>
  <si>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</si>
  <si>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</si>
  <si>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</si>
  <si>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</si>
  <si>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</si>
  <si>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</si>
  <si>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</si>
  <si>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</si>
  <si>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</si>
  <si>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</si>
  <si>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</si>
  <si>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</si>
  <si>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</si>
  <si>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</si>
  <si>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</si>
  <si>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</si>
  <si>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</si>
  <si>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</si>
  <si>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</si>
  <si>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</si>
  <si>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</si>
  <si>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</si>
  <si>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</si>
  <si>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</si>
  <si>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</si>
  <si>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</si>
  <si>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</si>
  <si>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</si>
  <si>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</si>
  <si>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</si>
  <si>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</si>
  <si>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</si>
  <si>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</si>
  <si>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</si>
  <si>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</si>
  <si>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</si>
  <si>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</si>
  <si>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</si>
  <si>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</si>
  <si>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</si>
  <si>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</si>
  <si>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</si>
  <si>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</si>
  <si>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</si>
  <si>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</si>
  <si>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</si>
  <si>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</si>
  <si>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</si>
  <si>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</si>
  <si>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</si>
  <si>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</si>
  <si>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</si>
  <si>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</si>
  <si>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</si>
  <si>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</si>
  <si>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</si>
  <si>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</si>
  <si>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</si>
  <si>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</si>
  <si>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</si>
  <si>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</si>
  <si>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</si>
  <si>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</si>
  <si>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</si>
  <si>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</si>
  <si>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</si>
  <si>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</si>
  <si>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</si>
  <si>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</si>
  <si>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</si>
  <si>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</si>
  <si>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</si>
  <si>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</si>
  <si>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</si>
  <si>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</si>
  <si>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</si>
  <si>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</si>
  <si>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</si>
  <si>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</si>
  <si>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</si>
  <si>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</si>
  <si>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</si>
  <si>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</si>
  <si>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</si>
  <si>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</si>
  <si>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</si>
  <si>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</si>
  <si>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</si>
  <si>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</si>
  <si>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</si>
  <si>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</si>
  <si>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</si>
  <si>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</si>
  <si>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</si>
  <si>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</si>
  <si>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</si>
  <si>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</si>
  <si>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</si>
  <si>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</si>
  <si>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</si>
  <si>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</si>
  <si>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</si>
  <si>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</si>
  <si>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</si>
  <si>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</si>
  <si>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</si>
  <si>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</si>
  <si>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</si>
  <si>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</si>
  <si>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</si>
  <si>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</si>
  <si>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</si>
  <si>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</si>
  <si>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</si>
  <si>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</si>
  <si>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</si>
  <si>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</si>
  <si>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</si>
  <si>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</si>
  <si>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</si>
  <si>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</si>
  <si>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</si>
  <si>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</si>
  <si>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</si>
  <si>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</si>
  <si>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</si>
  <si>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</si>
  <si>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</si>
  <si>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</si>
  <si>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</si>
  <si>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</si>
  <si>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</si>
  <si>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</si>
  <si>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</si>
  <si>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</si>
  <si>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</si>
  <si>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</si>
  <si>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</si>
  <si>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</si>
  <si>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</si>
  <si>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</si>
  <si>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</si>
  <si>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</si>
  <si>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</si>
  <si>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</si>
  <si>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</si>
  <si>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</si>
  <si>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</si>
  <si>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</si>
  <si>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</si>
  <si>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</si>
  <si>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</si>
  <si>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</si>
  <si>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</si>
  <si>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</si>
  <si>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</si>
  <si>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</si>
  <si>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</si>
  <si>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</si>
  <si>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</si>
  <si>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</si>
  <si>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</si>
  <si>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</si>
  <si>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</si>
  <si>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</si>
  <si>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</si>
  <si>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</si>
  <si>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</si>
  <si>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</si>
  <si>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</si>
  <si>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</si>
  <si>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</si>
  <si>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</si>
  <si>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</si>
  <si>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</si>
  <si>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</si>
  <si>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</si>
  <si>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</si>
  <si>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</si>
  <si>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</si>
  <si>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</si>
  <si>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</si>
  <si>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</si>
  <si>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</si>
  <si>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</si>
  <si>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</si>
  <si>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</si>
  <si>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</si>
  <si>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</si>
  <si>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</si>
  <si>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</si>
  <si>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</si>
  <si>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</si>
  <si>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</si>
  <si>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</si>
  <si>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</si>
  <si>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</si>
  <si>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</si>
  <si>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</si>
  <si>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</si>
  <si>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</si>
  <si>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</si>
  <si>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</si>
  <si>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</si>
  <si>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</si>
  <si>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</si>
  <si>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</si>
  <si>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</si>
  <si>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</si>
  <si>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</si>
  <si>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</si>
  <si>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</si>
  <si>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</si>
  <si>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</si>
  <si>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</si>
  <si>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</si>
  <si>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</si>
  <si>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</si>
  <si>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</si>
  <si>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</si>
  <si>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</si>
  <si>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</si>
  <si>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</si>
  <si>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</si>
  <si>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</si>
  <si>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</si>
  <si>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</si>
  <si>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</si>
  <si>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</si>
  <si>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</si>
  <si>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</si>
  <si>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</si>
  <si>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</si>
  <si>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</si>
  <si>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</si>
  <si>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</si>
  <si>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</si>
  <si>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</si>
  <si>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</si>
  <si>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</si>
  <si>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</si>
  <si>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</si>
  <si>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</si>
  <si>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</si>
  <si>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</si>
  <si>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</si>
  <si>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</si>
  <si>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</si>
  <si>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</si>
  <si>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</si>
  <si>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</si>
  <si>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</si>
  <si>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</si>
  <si>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</si>
  <si>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</si>
  <si>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</si>
  <si>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</si>
  <si>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</si>
  <si>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</si>
  <si>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</si>
  <si>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</si>
  <si>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</si>
  <si>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</si>
  <si>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</si>
  <si>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</si>
  <si>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</si>
  <si>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</si>
  <si>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</si>
  <si>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</si>
  <si>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</si>
  <si>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</si>
  <si>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</si>
  <si>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</si>
  <si>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</si>
  <si>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</si>
  <si>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</si>
  <si>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</si>
  <si>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</si>
  <si>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</si>
  <si>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</si>
  <si>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</si>
  <si>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</si>
  <si>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</si>
  <si>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</si>
  <si>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</si>
  <si>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</si>
  <si>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</si>
  <si>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</si>
  <si>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</si>
  <si>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</si>
  <si>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</si>
  <si>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</si>
  <si>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</si>
  <si>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</si>
  <si>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</si>
  <si>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</si>
  <si>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</si>
  <si>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</si>
  <si>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</si>
  <si>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</si>
  <si>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</si>
  <si>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</si>
  <si>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</si>
  <si>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</si>
  <si>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</si>
  <si>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</si>
  <si>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</si>
  <si>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</si>
  <si>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</si>
  <si>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</si>
  <si>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</si>
  <si>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</si>
  <si>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</si>
  <si>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</si>
  <si>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</si>
  <si>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</si>
  <si>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</si>
  <si>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</si>
  <si>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</si>
  <si>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</si>
  <si>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</si>
  <si>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</si>
  <si>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</si>
  <si>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</si>
  <si>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</si>
  <si>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</si>
  <si>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</si>
  <si>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</si>
  <si>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</si>
  <si>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</si>
  <si>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</si>
  <si>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</si>
  <si>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</si>
  <si>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</si>
  <si>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</si>
  <si>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</si>
  <si>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</si>
  <si>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</si>
  <si>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</si>
  <si>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</si>
  <si>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</si>
  <si>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</si>
  <si>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</si>
  <si>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</si>
  <si>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</si>
  <si>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</si>
  <si>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</si>
  <si>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</si>
  <si>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</si>
  <si>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</si>
  <si>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</si>
  <si>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</si>
  <si>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</si>
  <si>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</si>
  <si>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</si>
  <si>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</si>
  <si>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</si>
  <si>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</si>
  <si>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</si>
  <si>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</si>
  <si>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</si>
  <si>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</si>
  <si>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</si>
  <si>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</si>
  <si>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</si>
  <si>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</si>
  <si>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</si>
  <si>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</si>
  <si>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</si>
  <si>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</si>
  <si>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</si>
  <si>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</si>
  <si>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</si>
  <si>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</si>
  <si>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</si>
  <si>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</si>
  <si>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</si>
  <si>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</si>
  <si>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</si>
  <si>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</si>
  <si>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</si>
  <si>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</si>
  <si>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</si>
  <si>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</si>
  <si>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</si>
  <si>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</si>
  <si>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</si>
  <si>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</si>
  <si>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</si>
  <si>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</si>
  <si>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</si>
  <si>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</si>
  <si>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</si>
  <si>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</si>
  <si>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</si>
  <si>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</si>
  <si>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</si>
  <si>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</si>
  <si>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</si>
  <si>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</si>
  <si>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</si>
  <si>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</si>
  <si>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</si>
  <si>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</si>
  <si>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</si>
  <si>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</si>
  <si>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</si>
  <si>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</si>
  <si>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</si>
  <si>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</si>
  <si>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</si>
  <si>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</si>
  <si>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</si>
  <si>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</si>
  <si>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</si>
  <si>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</si>
  <si>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</si>
  <si>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</si>
  <si>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</si>
  <si>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</si>
  <si>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</si>
  <si>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</si>
  <si>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</si>
  <si>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</si>
  <si>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</si>
  <si>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</si>
  <si>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</si>
  <si>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</si>
  <si>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</si>
  <si>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</si>
  <si>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</si>
  <si>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</si>
  <si>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</si>
  <si>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</si>
  <si>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</si>
  <si>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</si>
  <si>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</si>
  <si>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</si>
  <si>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</si>
  <si>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</si>
  <si>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</si>
  <si>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</si>
  <si>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</si>
  <si>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</si>
  <si>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</si>
  <si>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</si>
  <si>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</si>
  <si>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</si>
  <si>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</si>
  <si>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</si>
  <si>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</si>
  <si>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</si>
  <si>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</si>
  <si>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</si>
  <si>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</si>
  <si>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</si>
  <si>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</si>
  <si>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</si>
  <si>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</si>
  <si>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</si>
  <si>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</si>
  <si>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</si>
  <si>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</si>
  <si>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</si>
  <si>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</si>
  <si>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</si>
  <si>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</si>
  <si>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</si>
  <si>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</si>
  <si>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</si>
  <si>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</si>
  <si>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</si>
  <si>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</si>
  <si>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</si>
  <si>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</si>
  <si>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</si>
  <si>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</si>
  <si>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</si>
  <si>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</si>
  <si>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</si>
  <si>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</si>
  <si>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</si>
  <si>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</si>
  <si>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</si>
  <si>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</si>
  <si>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</si>
  <si>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</si>
  <si>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</si>
  <si>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</si>
  <si>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</si>
  <si>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</si>
  <si>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</si>
  <si>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</si>
  <si>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</si>
  <si>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</si>
  <si>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</si>
  <si>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</si>
  <si>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</si>
  <si>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</si>
  <si>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</si>
  <si>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</si>
  <si>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</si>
  <si>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</si>
  <si>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</si>
  <si>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</si>
  <si>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</si>
  <si>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</si>
  <si>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</si>
  <si>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</si>
  <si>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</si>
  <si>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</si>
  <si>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</si>
  <si>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</si>
  <si>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</si>
  <si>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</si>
  <si>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</si>
  <si>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</si>
  <si>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</si>
  <si>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</si>
  <si>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</si>
  <si>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</si>
  <si>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</si>
  <si>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</si>
  <si>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</si>
  <si>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</si>
  <si>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</si>
  <si>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</si>
  <si>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</si>
  <si>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</si>
  <si>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</si>
  <si>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</si>
  <si>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</si>
  <si>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</si>
  <si>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</si>
  <si>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</si>
  <si>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</si>
  <si>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</si>
  <si>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</si>
  <si>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</si>
  <si>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</si>
  <si>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</si>
  <si>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</si>
  <si>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</si>
  <si>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</si>
  <si>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</si>
  <si>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</si>
  <si>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</si>
  <si>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</si>
  <si>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</si>
  <si>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</si>
  <si>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</si>
  <si>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</si>
  <si>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</si>
  <si>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</si>
  <si>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</si>
  <si>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</si>
  <si>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</si>
  <si>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</si>
  <si>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</si>
  <si>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</si>
  <si>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</si>
  <si>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</si>
  <si>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</si>
  <si>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</si>
  <si>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</si>
  <si>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</si>
  <si>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</si>
  <si>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</si>
  <si>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</si>
  <si>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</si>
  <si>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</si>
  <si>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</si>
  <si>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</si>
  <si>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</si>
  <si>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</si>
  <si>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</si>
  <si>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</si>
  <si>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</si>
  <si>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</si>
  <si>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</si>
  <si>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</si>
  <si>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</si>
  <si>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</si>
  <si>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</si>
  <si>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</si>
  <si>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</si>
  <si>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</si>
  <si>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</si>
  <si>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</si>
  <si>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</si>
  <si>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</si>
  <si>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</si>
  <si>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</si>
  <si>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</si>
  <si>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</si>
  <si>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</si>
  <si>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</si>
  <si>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</si>
  <si>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</si>
  <si>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</si>
  <si>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</si>
  <si>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</si>
  <si>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</si>
  <si>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</si>
  <si>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</si>
  <si>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</si>
  <si>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</si>
  <si>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</si>
  <si>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</si>
  <si>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</si>
  <si>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</si>
  <si>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</si>
  <si>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</si>
  <si>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</si>
  <si>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</si>
  <si>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</si>
  <si>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</si>
  <si>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</si>
  <si>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</si>
  <si>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</si>
  <si>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</si>
  <si>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</si>
  <si>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</si>
  <si>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</si>
  <si>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</si>
  <si>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</si>
  <si>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</si>
  <si>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</si>
  <si>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</si>
  <si>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</si>
  <si>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</si>
  <si>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</si>
  <si>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</si>
  <si>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</si>
  <si>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</si>
  <si>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</si>
  <si>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</si>
  <si>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</si>
  <si>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</si>
  <si>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</si>
  <si>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</si>
  <si>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</si>
  <si>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</si>
  <si>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</si>
  <si>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</si>
  <si>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</si>
  <si>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</si>
  <si>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</si>
  <si>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</si>
  <si>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</si>
  <si>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</si>
  <si>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</si>
  <si>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</si>
  <si>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</si>
  <si>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</si>
  <si>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</si>
  <si>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</si>
  <si>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</si>
  <si>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</si>
  <si>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</si>
  <si>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</si>
  <si>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</si>
  <si>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</si>
  <si>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</si>
  <si>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</si>
  <si>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</si>
  <si>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</si>
  <si>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</si>
  <si>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</si>
  <si>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</si>
  <si>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</si>
  <si>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</si>
  <si>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</si>
  <si>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</si>
  <si>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</si>
  <si>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</si>
  <si>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</si>
  <si>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</si>
  <si>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</si>
  <si>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</si>
  <si>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</si>
  <si>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</si>
  <si>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</si>
  <si>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</si>
  <si>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</si>
  <si>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</si>
  <si>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</si>
  <si>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</si>
  <si>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</si>
  <si>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</si>
  <si>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</si>
  <si>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</si>
  <si>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</si>
  <si>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</si>
  <si>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</si>
  <si>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</si>
  <si>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</si>
  <si>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</si>
  <si>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</si>
  <si>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</si>
  <si>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</si>
  <si>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</si>
  <si>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</si>
  <si>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</si>
  <si>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</si>
  <si>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</si>
  <si>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</si>
  <si>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</si>
  <si>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</si>
  <si>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</si>
  <si>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</si>
  <si>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</si>
  <si>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</si>
  <si>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</si>
  <si>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</si>
  <si>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</si>
  <si>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</si>
  <si>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</si>
  <si>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</si>
  <si>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</si>
  <si>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</si>
  <si>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</si>
  <si>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</si>
  <si>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</si>
  <si>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</si>
  <si>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</si>
  <si>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</si>
  <si>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</si>
  <si>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</si>
  <si>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</si>
  <si>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</si>
  <si>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</si>
  <si>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</si>
  <si>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</si>
  <si>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</si>
  <si>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</si>
  <si>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</si>
  <si>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</si>
  <si>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</si>
  <si>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</si>
  <si>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</si>
  <si>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</si>
  <si>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</si>
  <si>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</si>
  <si>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</si>
  <si>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</si>
  <si>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</si>
  <si>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</si>
  <si>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</si>
  <si>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</si>
  <si>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</si>
  <si>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</si>
  <si>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</si>
  <si>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</si>
  <si>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</si>
  <si>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</si>
  <si>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</si>
  <si>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</si>
  <si>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</si>
  <si>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</si>
  <si>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</si>
  <si>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</si>
  <si>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</si>
  <si>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</si>
  <si>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</si>
  <si>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</si>
  <si>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</si>
  <si>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</si>
  <si>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</si>
  <si>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</si>
  <si>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</si>
  <si>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</si>
  <si>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</si>
  <si>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</si>
  <si>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</si>
  <si>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</si>
  <si>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</si>
  <si>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</si>
  <si>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</si>
  <si>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</si>
  <si>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</si>
  <si>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</si>
  <si>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</si>
  <si>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</si>
  <si>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</si>
  <si>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</si>
  <si>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</si>
  <si>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</si>
  <si>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</si>
  <si>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</si>
  <si>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</si>
  <si>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</si>
  <si>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</si>
  <si>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</si>
  <si>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</si>
  <si>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</si>
  <si>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</si>
  <si>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</si>
  <si>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</si>
  <si>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</si>
  <si>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</si>
  <si>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</si>
  <si>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</si>
  <si>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</si>
  <si>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</si>
  <si>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</si>
  <si>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</si>
  <si>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</si>
  <si>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</si>
  <si>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</si>
  <si>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</si>
  <si>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</si>
  <si>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</si>
  <si>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</si>
  <si>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</si>
  <si>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</si>
  <si>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</si>
  <si>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</si>
  <si>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</si>
  <si>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</si>
  <si>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</si>
  <si>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</si>
  <si>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</si>
  <si>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</si>
  <si>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</si>
  <si>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</si>
  <si>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</si>
  <si>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</si>
  <si>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</si>
  <si>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</si>
  <si>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</si>
  <si>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</si>
  <si>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</si>
  <si>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</si>
  <si>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</si>
  <si>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</si>
  <si>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</si>
  <si>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</si>
  <si>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</si>
  <si>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</si>
  <si>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</si>
  <si>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</si>
  <si>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</si>
  <si>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</si>
  <si>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</si>
  <si>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</si>
  <si>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</si>
  <si>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</si>
  <si>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</si>
  <si>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</si>
  <si>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</si>
  <si>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</si>
  <si>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</si>
  <si>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</si>
  <si>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</si>
  <si>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</si>
  <si>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</si>
  <si>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</si>
  <si>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</si>
  <si>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</si>
  <si>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</si>
  <si>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</si>
  <si>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</si>
  <si>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</si>
  <si>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</si>
  <si>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</si>
  <si>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</si>
  <si>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</si>
  <si>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</si>
  <si>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</si>
  <si>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</si>
  <si>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</si>
  <si>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</si>
  <si>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</si>
  <si>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</si>
  <si>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</si>
  <si>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</si>
  <si>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</si>
  <si>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</si>
  <si>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</si>
  <si>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</si>
  <si>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</si>
  <si>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</si>
  <si>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</si>
  <si>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</si>
  <si>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</si>
  <si>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</si>
  <si>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</si>
  <si>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</si>
  <si>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</si>
  <si>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</si>
  <si>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</si>
  <si>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</si>
  <si>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</si>
  <si>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</si>
  <si>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</si>
  <si>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</si>
  <si>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</si>
  <si>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</si>
  <si>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</si>
  <si>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</si>
  <si>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</si>
  <si>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</si>
  <si>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</si>
  <si>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</si>
  <si>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</si>
  <si>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</si>
  <si>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</si>
  <si>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</si>
  <si>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</si>
  <si>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</si>
  <si>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</si>
  <si>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</si>
  <si>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</si>
  <si>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</si>
  <si>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</si>
  <si>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</si>
  <si>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</si>
  <si>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</si>
  <si>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</si>
  <si>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</si>
  <si>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</si>
  <si>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</si>
  <si>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</si>
  <si>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</si>
  <si>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</si>
  <si>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</si>
  <si>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</si>
  <si>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</si>
  <si>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</si>
  <si>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</si>
  <si>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</si>
  <si>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</si>
  <si>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</si>
  <si>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</si>
  <si>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</si>
  <si>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</si>
  <si>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</si>
  <si>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</si>
  <si>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</si>
  <si>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</si>
  <si>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</si>
  <si>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</si>
  <si>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</si>
  <si>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</si>
  <si>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</si>
  <si>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</si>
  <si>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</si>
  <si>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</si>
  <si>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</si>
  <si>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</si>
  <si>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</si>
  <si>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</si>
  <si>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</si>
  <si>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</si>
  <si>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</si>
  <si>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</si>
  <si>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</si>
  <si>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</si>
  <si>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</si>
  <si>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</si>
  <si>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</si>
  <si>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</si>
  <si>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</si>
  <si>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</si>
  <si>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</si>
  <si>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</si>
  <si>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</si>
  <si>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</si>
  <si>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</si>
  <si>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</si>
  <si>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</si>
  <si>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</si>
  <si>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</si>
  <si>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</si>
  <si>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</si>
  <si>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</si>
  <si>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</si>
  <si>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</si>
  <si>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</si>
  <si>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</si>
  <si>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</si>
  <si>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</si>
  <si>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</si>
  <si>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</si>
  <si>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</si>
  <si>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</si>
  <si>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</si>
  <si>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</si>
  <si>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</si>
  <si>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</si>
  <si>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</si>
  <si>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</si>
  <si>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</si>
  <si>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</si>
  <si>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</si>
  <si>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</si>
  <si>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</si>
  <si>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</si>
  <si>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</si>
  <si>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</si>
  <si>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</si>
  <si>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</si>
  <si>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</si>
  <si>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</si>
  <si>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</si>
  <si>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</si>
  <si>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</si>
  <si>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</si>
  <si>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</si>
  <si>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</si>
  <si>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</si>
  <si>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</si>
  <si>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</si>
  <si>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</si>
  <si>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</si>
  <si>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</si>
  <si>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</si>
  <si>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</si>
  <si>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</si>
  <si>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</si>
  <si>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</si>
  <si>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</si>
  <si>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</si>
  <si>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</si>
  <si>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</si>
  <si>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</si>
  <si>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</si>
  <si>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</si>
  <si>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</si>
  <si>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</si>
  <si>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</si>
  <si>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</si>
  <si>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</si>
  <si>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</si>
  <si>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</si>
  <si>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</si>
  <si>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</si>
  <si>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</si>
  <si>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</si>
  <si>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</si>
  <si>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</si>
  <si>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</si>
  <si>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</si>
  <si>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</si>
  <si>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</si>
  <si>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</si>
  <si>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</si>
  <si>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</si>
  <si>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</si>
  <si>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</si>
  <si>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</si>
  <si>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</si>
  <si>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</si>
  <si>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</si>
  <si>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</si>
  <si>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</si>
  <si>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</si>
  <si>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</si>
  <si>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</si>
  <si>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</si>
  <si>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</si>
  <si>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</si>
  <si>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</si>
  <si>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</si>
  <si>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</si>
  <si>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</si>
  <si>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</si>
  <si>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</si>
  <si>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</si>
  <si>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</si>
  <si>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</si>
  <si>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</si>
  <si>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</si>
  <si>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</si>
  <si>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</si>
  <si>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</si>
  <si>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</si>
  <si>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</si>
  <si>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</si>
  <si>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</si>
  <si>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</si>
  <si>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</si>
  <si>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</si>
  <si>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</si>
  <si>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</si>
  <si>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</si>
  <si>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</si>
  <si>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</si>
  <si>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</si>
  <si>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</si>
  <si>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</si>
  <si>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</si>
  <si>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</si>
  <si>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</si>
  <si>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</si>
  <si>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</si>
  <si>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</si>
  <si>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</si>
  <si>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</si>
  <si>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</si>
  <si>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</si>
  <si>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</si>
  <si>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</si>
  <si>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</si>
  <si>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</si>
  <si>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</si>
  <si>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</si>
  <si>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</si>
  <si>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</si>
  <si>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</si>
  <si>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</si>
  <si>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</si>
  <si>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</si>
  <si>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</si>
  <si>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</si>
  <si>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</si>
  <si>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</si>
  <si>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</si>
  <si>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</si>
  <si>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</si>
  <si>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</si>
  <si>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</si>
  <si>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</si>
  <si>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</si>
  <si>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</si>
  <si>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</si>
  <si>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</si>
  <si>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</si>
  <si>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</si>
  <si>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</si>
  <si>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</si>
  <si>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</si>
  <si>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</si>
  <si>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</si>
  <si>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</si>
  <si>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</si>
  <si>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</si>
  <si>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</si>
  <si>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</si>
  <si>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</si>
  <si>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</si>
  <si>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</si>
  <si>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</si>
  <si>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</si>
  <si>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</si>
  <si>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</si>
  <si>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</si>
  <si>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</si>
  <si>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</si>
  <si>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</si>
  <si>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</si>
  <si>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</si>
  <si>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</si>
  <si>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</si>
  <si>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</si>
  <si>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</si>
  <si>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</si>
  <si>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</si>
  <si>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</si>
  <si>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</si>
  <si>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</si>
  <si>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</si>
  <si>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</si>
  <si>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</si>
  <si>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</si>
  <si>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</si>
  <si>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</si>
  <si>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</si>
  <si>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</si>
  <si>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</si>
  <si>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</si>
  <si>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</si>
  <si>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</si>
  <si>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</si>
  <si>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</si>
  <si>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</si>
  <si>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</si>
  <si>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</si>
  <si>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</si>
  <si>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</si>
  <si>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</si>
  <si>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</si>
  <si>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</si>
  <si>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</si>
  <si>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</si>
  <si>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</si>
  <si>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</si>
  <si>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</si>
  <si>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</si>
  <si>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</si>
  <si>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</si>
  <si>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</si>
  <si>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</si>
  <si>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</si>
  <si>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</si>
  <si>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</si>
  <si>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</si>
  <si>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</si>
  <si>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</si>
  <si>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</si>
  <si>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</si>
  <si>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</si>
  <si>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</si>
  <si>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</si>
  <si>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</si>
  <si>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</si>
  <si>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</si>
  <si>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</si>
  <si>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</si>
  <si>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</si>
  <si>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</si>
  <si>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</si>
  <si>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</si>
  <si>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</si>
  <si>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</si>
  <si>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</si>
  <si>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</si>
  <si>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</si>
  <si>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</si>
  <si>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</si>
  <si>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</si>
  <si>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</si>
  <si>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</si>
  <si>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</si>
  <si>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</si>
  <si>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</si>
  <si>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</si>
  <si>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</si>
  <si>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</si>
  <si>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</si>
  <si>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</si>
  <si>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</si>
  <si>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</si>
  <si>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</si>
  <si>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</si>
  <si>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</si>
  <si>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</si>
  <si>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</si>
  <si>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</si>
  <si>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</si>
  <si>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</si>
  <si>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</si>
  <si>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</si>
  <si>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</si>
  <si>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</si>
  <si>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</si>
  <si>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</si>
  <si>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</si>
  <si>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</si>
  <si>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</si>
  <si>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</si>
  <si>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</si>
  <si>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</si>
  <si>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</si>
  <si>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</si>
  <si>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</si>
  <si>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</si>
  <si>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</si>
  <si>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</si>
  <si>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</si>
  <si>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</si>
  <si>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</si>
  <si>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</si>
  <si>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</si>
  <si>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</si>
  <si>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</si>
  <si>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</si>
  <si>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</si>
  <si>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</si>
  <si>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</si>
  <si>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</si>
  <si>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</si>
  <si>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</si>
  <si>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</si>
  <si>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</si>
  <si>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</si>
  <si>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</si>
  <si>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</si>
  <si>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</si>
  <si>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</si>
  <si>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</si>
  <si>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</si>
  <si>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</si>
  <si>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</si>
  <si>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</si>
  <si>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</si>
  <si>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</si>
  <si>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</si>
  <si>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</si>
  <si>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</si>
  <si>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</si>
  <si>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</si>
  <si>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</si>
  <si>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</si>
  <si>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</si>
  <si>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</si>
  <si>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</si>
  <si>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</si>
  <si>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</si>
  <si>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</si>
  <si>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</si>
  <si>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</si>
  <si>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</si>
  <si>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</si>
  <si>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</si>
  <si>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</si>
  <si>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</si>
  <si>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</si>
  <si>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</si>
  <si>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</si>
  <si>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</si>
  <si>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</si>
  <si>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</si>
  <si>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</si>
  <si>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</si>
  <si>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</si>
  <si>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</si>
  <si>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</si>
  <si>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</si>
  <si>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</si>
  <si>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</si>
  <si>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</si>
  <si>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</si>
  <si>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</si>
  <si>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</si>
  <si>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</si>
  <si>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</si>
  <si>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</si>
  <si>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</si>
  <si>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</si>
  <si>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</si>
  <si>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</si>
  <si>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</si>
  <si>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</si>
  <si>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</si>
  <si>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</si>
  <si>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</si>
  <si>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</si>
  <si>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</si>
  <si>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</si>
  <si>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</si>
  <si>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</si>
  <si>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</si>
  <si>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</si>
  <si>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</si>
  <si>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</si>
  <si>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</si>
  <si>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</si>
  <si>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</si>
  <si>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</si>
  <si>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</si>
  <si>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</si>
  <si>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</si>
  <si>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</si>
  <si>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</si>
  <si>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</si>
  <si>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</si>
  <si>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</si>
  <si>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</si>
  <si>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</si>
  <si>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</si>
  <si>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</si>
  <si>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</si>
  <si>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</si>
  <si>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</si>
  <si>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</si>
  <si>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</si>
  <si>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</si>
  <si>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</si>
  <si>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</si>
  <si>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</si>
  <si>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</si>
  <si>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</si>
  <si>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</si>
  <si>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</si>
  <si>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</si>
  <si>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</si>
  <si>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</si>
  <si>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</si>
  <si>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</si>
  <si>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</si>
  <si>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</si>
  <si>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</si>
  <si>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</si>
  <si>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</si>
  <si>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</si>
  <si>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</si>
  <si>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</si>
  <si>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</si>
  <si>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</si>
  <si>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</si>
  <si>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</si>
  <si>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</si>
  <si>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</si>
  <si>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</si>
  <si>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</si>
  <si>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</si>
  <si>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</si>
  <si>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</si>
  <si>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</si>
  <si>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</si>
  <si>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</si>
  <si>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</si>
  <si>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</si>
  <si>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</si>
  <si>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</si>
  <si>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</si>
  <si>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</si>
  <si>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</si>
  <si>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</si>
  <si>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</si>
  <si>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</si>
  <si>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</si>
  <si>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</si>
  <si>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</si>
  <si>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</si>
  <si>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</si>
  <si>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</si>
  <si>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</si>
  <si>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</si>
  <si>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</si>
  <si>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</si>
  <si>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</si>
  <si>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</si>
  <si>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</si>
  <si>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</si>
  <si>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</si>
  <si>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</si>
  <si>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</si>
  <si>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</si>
  <si>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</si>
  <si>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</si>
  <si>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</si>
  <si>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</si>
  <si>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</si>
  <si>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</si>
  <si>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</si>
  <si>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</si>
  <si>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</si>
  <si>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</si>
  <si>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</si>
  <si>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</si>
  <si>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</si>
  <si>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</si>
  <si>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</si>
  <si>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</si>
  <si>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</si>
  <si>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</si>
  <si>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</si>
  <si>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</si>
  <si>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</si>
  <si>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</si>
  <si>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</si>
  <si>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</si>
  <si>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</si>
  <si>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</si>
  <si>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</si>
  <si>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</si>
  <si>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</si>
  <si>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</si>
  <si>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</si>
  <si>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</si>
  <si>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</si>
  <si>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</si>
  <si>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</si>
  <si>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</si>
  <si>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</si>
  <si>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</si>
  <si>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</si>
  <si>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</si>
  <si>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</si>
  <si>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</si>
  <si>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</si>
  <si>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</si>
  <si>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</si>
  <si>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</si>
  <si>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</si>
  <si>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</si>
  <si>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</si>
  <si>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</si>
  <si>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</si>
  <si>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</si>
  <si>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</si>
  <si>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</si>
  <si>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</si>
  <si>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</si>
  <si>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</si>
  <si>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</si>
  <si>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</si>
  <si>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</si>
  <si>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</si>
  <si>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</si>
  <si>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</si>
  <si>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</si>
  <si>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</si>
  <si>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</si>
  <si>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</si>
  <si>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</si>
  <si>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</si>
  <si>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</si>
  <si>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</si>
  <si>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</si>
  <si>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</si>
  <si>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</si>
  <si>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</si>
  <si>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</si>
  <si>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</si>
  <si>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</si>
  <si>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</si>
  <si>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</si>
  <si>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</si>
  <si>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</si>
  <si>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</si>
  <si>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</si>
  <si>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</si>
  <si>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</si>
  <si>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</si>
  <si>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</si>
  <si>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</si>
  <si>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</si>
  <si>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</si>
  <si>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</si>
  <si>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</si>
  <si>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</si>
  <si>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</si>
  <si>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</si>
  <si>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</si>
  <si>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</si>
  <si>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</si>
  <si>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</si>
  <si>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</si>
  <si>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</si>
  <si>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</si>
  <si>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</si>
  <si>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</si>
  <si>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</si>
  <si>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</si>
  <si>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</si>
  <si>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</si>
  <si>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</si>
  <si>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</si>
  <si>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</si>
  <si>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</si>
  <si>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</si>
  <si>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</si>
  <si>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</si>
  <si>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</si>
  <si>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</si>
  <si>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</si>
  <si>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</si>
  <si>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</si>
  <si>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</si>
  <si>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</si>
  <si>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</si>
  <si>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</si>
  <si>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</si>
  <si>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</si>
  <si>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</si>
  <si>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</si>
  <si>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</si>
  <si>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</si>
  <si>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</si>
  <si>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</si>
  <si>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</si>
  <si>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</si>
  <si>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</si>
  <si>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</si>
  <si>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</si>
  <si>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</si>
  <si>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</si>
  <si>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</si>
  <si>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</si>
  <si>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</si>
  <si>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</si>
  <si>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</si>
  <si>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</si>
  <si>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</si>
  <si>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</si>
  <si>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</si>
  <si>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</si>
  <si>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</si>
  <si>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</si>
  <si>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</si>
  <si>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</si>
  <si>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</si>
  <si>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</si>
  <si>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</si>
  <si>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</si>
  <si>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</si>
  <si>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</si>
  <si>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</si>
  <si>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</si>
  <si>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</si>
  <si>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</si>
  <si>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</si>
  <si>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</si>
  <si>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</si>
  <si>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</si>
  <si>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</si>
  <si>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</si>
  <si>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</si>
  <si>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</si>
  <si>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</si>
  <si>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</si>
  <si>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</si>
  <si>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</si>
  <si>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</si>
  <si>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</si>
  <si>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</si>
  <si>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</si>
  <si>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</si>
  <si>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</si>
  <si>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</si>
  <si>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</si>
  <si>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</si>
  <si>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</si>
  <si>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</si>
  <si>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</si>
  <si>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</si>
  <si>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</si>
  <si>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</si>
  <si>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</si>
  <si>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</si>
  <si>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</si>
  <si>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</si>
  <si>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</si>
  <si>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</si>
  <si>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</si>
  <si>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</si>
  <si>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</si>
  <si>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</si>
  <si>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</si>
  <si>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</si>
  <si>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</si>
  <si>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</si>
  <si>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</si>
  <si>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</si>
  <si>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</si>
  <si>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</si>
  <si>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</si>
  <si>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</si>
  <si>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</si>
  <si>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</si>
  <si>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</si>
  <si>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</si>
  <si>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</si>
  <si>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</si>
  <si>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</si>
  <si>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</si>
  <si>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</si>
  <si>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</si>
  <si>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</si>
  <si>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</si>
  <si>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</si>
  <si>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</si>
  <si>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</si>
  <si>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</si>
  <si>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</si>
  <si>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</si>
  <si>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</si>
  <si>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</si>
  <si>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</si>
  <si>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</si>
  <si>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</si>
  <si>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</si>
  <si>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</si>
  <si>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</si>
  <si>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</si>
  <si>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</si>
  <si>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</si>
  <si>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</si>
  <si>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</si>
  <si>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</si>
  <si>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</si>
  <si>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</si>
  <si>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</si>
  <si>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</si>
  <si>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</si>
  <si>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</si>
  <si>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</si>
  <si>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</si>
  <si>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</si>
  <si>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</si>
  <si>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</si>
  <si>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</si>
  <si>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</si>
  <si>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</si>
  <si>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</si>
  <si>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</si>
  <si>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</si>
  <si>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</si>
  <si>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</si>
  <si>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</si>
  <si>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</si>
  <si>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</si>
  <si>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</si>
  <si>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</si>
  <si>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</si>
  <si>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</si>
  <si>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</si>
  <si>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</si>
  <si>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</si>
  <si>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</si>
  <si>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</si>
  <si>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</si>
  <si>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</si>
  <si>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</si>
  <si>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</si>
  <si>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</si>
  <si>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</si>
  <si>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</si>
  <si>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</si>
  <si>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</si>
  <si>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</si>
  <si>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</si>
  <si>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</si>
  <si>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</si>
  <si>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</si>
  <si>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</si>
  <si>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</si>
  <si>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</si>
  <si>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</si>
  <si>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</si>
  <si>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</si>
  <si>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</si>
  <si>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</si>
  <si>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</si>
  <si>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</si>
  <si>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</si>
  <si>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</si>
  <si>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</si>
  <si>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</si>
  <si>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</si>
  <si>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</si>
  <si>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</si>
  <si>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</si>
  <si>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</si>
  <si>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</si>
  <si>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</si>
  <si>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</si>
  <si>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</si>
  <si>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</si>
  <si>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</si>
  <si>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</si>
  <si>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</si>
  <si>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</si>
  <si>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</si>
  <si>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</si>
  <si>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</si>
  <si>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</si>
  <si>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</si>
  <si>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</si>
  <si>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</si>
  <si>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</si>
  <si>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</si>
  <si>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</si>
  <si>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</si>
  <si>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</si>
  <si>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</si>
  <si>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</si>
  <si>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</si>
  <si>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</si>
  <si>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</si>
  <si>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</si>
  <si>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</si>
  <si>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</si>
  <si>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</si>
  <si>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</si>
  <si>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</si>
  <si>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</si>
  <si>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</si>
  <si>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</si>
  <si>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</si>
  <si>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</si>
  <si>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</si>
  <si>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</si>
  <si>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</si>
  <si>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</si>
  <si>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</si>
  <si>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</si>
  <si>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</si>
  <si>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</si>
  <si>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</si>
  <si>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</si>
  <si>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</si>
  <si>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</si>
  <si>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</si>
  <si>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</si>
  <si>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</si>
  <si>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</si>
  <si>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</si>
  <si>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</si>
  <si>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</si>
  <si>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</si>
  <si>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</si>
  <si>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</si>
  <si>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</si>
  <si>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</si>
  <si>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</si>
  <si>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</si>
  <si>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</si>
  <si>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</si>
  <si>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</si>
  <si>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</si>
  <si>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</si>
  <si>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</si>
  <si>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</si>
  <si>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</si>
  <si>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</si>
  <si>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</si>
  <si>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</si>
  <si>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</si>
  <si>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</si>
  <si>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</si>
  <si>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</si>
  <si>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</si>
  <si>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</si>
  <si>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</si>
  <si>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</si>
  <si>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</si>
  <si>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</si>
  <si>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</si>
  <si>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</si>
  <si>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</si>
  <si>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</si>
  <si>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</si>
  <si>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</si>
  <si>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</si>
  <si>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</si>
  <si>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</si>
  <si>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</si>
  <si>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</si>
  <si>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</si>
  <si>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</si>
  <si>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</si>
  <si>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</si>
  <si>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</si>
  <si>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</si>
  <si>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</si>
  <si>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</si>
  <si>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</si>
  <si>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</si>
  <si>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</si>
  <si>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</si>
  <si>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</si>
  <si>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</si>
  <si>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</si>
  <si>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</si>
  <si>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</si>
  <si>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</si>
  <si>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</si>
  <si>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</si>
  <si>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</si>
  <si>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</si>
  <si>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</si>
  <si>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</si>
  <si>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</si>
  <si>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</si>
  <si>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</si>
  <si>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</si>
  <si>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</si>
  <si>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</si>
  <si>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</si>
  <si>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</si>
  <si>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</si>
  <si>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</si>
  <si>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</si>
  <si>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</si>
  <si>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</si>
  <si>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</si>
  <si>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</si>
  <si>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</si>
  <si>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</si>
  <si>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</si>
  <si>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</si>
  <si>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</si>
  <si>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</si>
  <si>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</si>
  <si>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</si>
  <si>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</si>
  <si>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</si>
  <si>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</si>
  <si>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</si>
  <si>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</si>
  <si>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</si>
  <si>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</si>
  <si>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</si>
  <si>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</si>
  <si>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</si>
  <si>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</si>
  <si>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</si>
  <si>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</si>
  <si>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</si>
  <si>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</si>
  <si>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</si>
  <si>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</si>
  <si>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</si>
  <si>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</si>
  <si>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</si>
  <si>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</si>
  <si>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</si>
  <si>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</si>
  <si>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</si>
  <si>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</si>
  <si>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</si>
  <si>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</si>
  <si>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</si>
  <si>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</si>
  <si>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</si>
  <si>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</si>
  <si>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</si>
  <si>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</si>
  <si>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</si>
  <si>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</si>
  <si>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</si>
  <si>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</si>
  <si>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</si>
  <si>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</si>
  <si>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</si>
  <si>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</si>
  <si>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</si>
  <si>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</si>
  <si>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</si>
  <si>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</si>
  <si>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</si>
  <si>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</si>
  <si>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</si>
  <si>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</si>
  <si>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</si>
  <si>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</si>
  <si>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</si>
  <si>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</si>
  <si>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</si>
  <si>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</si>
  <si>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</si>
  <si>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</si>
  <si>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</si>
  <si>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</si>
  <si>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</si>
  <si>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</si>
  <si>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</si>
  <si>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</si>
  <si>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</si>
  <si>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</si>
  <si>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</si>
  <si>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</si>
  <si>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</si>
  <si>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</si>
  <si>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</si>
  <si>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</si>
  <si>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</si>
  <si>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</si>
  <si>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</si>
  <si>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</si>
  <si>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</si>
  <si>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</si>
  <si>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</si>
  <si>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</si>
  <si>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</si>
  <si>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</si>
  <si>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</si>
  <si>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</si>
  <si>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</si>
  <si>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</si>
  <si>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</si>
  <si>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</si>
  <si>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</si>
  <si>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</si>
  <si>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</si>
  <si>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</si>
  <si>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</si>
  <si>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</si>
  <si>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</si>
  <si>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</si>
  <si>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</si>
  <si>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</si>
  <si>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</si>
  <si>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</si>
  <si>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</si>
  <si>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</si>
  <si>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</si>
  <si>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</si>
  <si>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</si>
  <si>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</si>
  <si>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</si>
  <si>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</si>
  <si>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</si>
  <si>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</si>
  <si>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</si>
  <si>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</si>
  <si>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</si>
  <si>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</si>
  <si>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</si>
  <si>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</si>
  <si>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</si>
  <si>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</si>
  <si>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</si>
  <si>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</si>
  <si>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</si>
  <si>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</si>
  <si>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</si>
  <si>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</si>
  <si>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</si>
  <si>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</si>
  <si>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</si>
  <si>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</si>
  <si>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</si>
  <si>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</si>
  <si>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</si>
  <si>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</si>
  <si>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</si>
  <si>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</si>
  <si>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</si>
  <si>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</si>
  <si>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</si>
  <si>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</si>
  <si>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</si>
  <si>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</si>
  <si>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</si>
  <si>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</si>
  <si>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</si>
  <si>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</si>
  <si>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</si>
  <si>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</si>
  <si>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</si>
  <si>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</si>
  <si>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</si>
  <si>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</si>
  <si>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</si>
  <si>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</si>
  <si>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</si>
  <si>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</si>
  <si>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</si>
  <si>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</si>
  <si>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</si>
  <si>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</si>
  <si>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</si>
  <si>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</si>
  <si>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</si>
  <si>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</si>
  <si>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</si>
  <si>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</si>
  <si>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</si>
  <si>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</si>
  <si>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</si>
  <si>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</si>
  <si>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</si>
  <si>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</si>
  <si>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</si>
  <si>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</si>
  <si>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</si>
  <si>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</si>
  <si>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</si>
  <si>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</si>
  <si>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</si>
  <si>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</si>
  <si>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</si>
  <si>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</si>
  <si>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</si>
  <si>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</si>
  <si>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</si>
  <si>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</si>
  <si>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</si>
  <si>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</si>
  <si>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</si>
  <si>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</si>
  <si>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</si>
  <si>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</si>
  <si>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</si>
  <si>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</si>
  <si>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</si>
  <si>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</si>
  <si>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</si>
  <si>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</si>
  <si>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</si>
  <si>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</si>
  <si>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</si>
  <si>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</si>
  <si>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</si>
  <si>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</si>
  <si>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</si>
  <si>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</si>
  <si>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</si>
  <si>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</si>
  <si>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</si>
  <si>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</si>
  <si>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</si>
  <si>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</si>
  <si>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</si>
  <si>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</si>
  <si>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</si>
  <si>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</si>
  <si>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</si>
  <si>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</si>
  <si>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</si>
  <si>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</si>
  <si>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</si>
  <si>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</si>
  <si>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</si>
  <si>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</si>
  <si>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</si>
  <si>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</si>
  <si>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</si>
  <si>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</si>
  <si>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</si>
  <si>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</si>
  <si>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</si>
  <si>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</si>
  <si>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</si>
  <si>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</si>
  <si>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</si>
  <si>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</si>
  <si>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</si>
  <si>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</si>
  <si>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</si>
  <si>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</si>
  <si>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</si>
  <si>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</si>
  <si>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</si>
  <si>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</si>
  <si>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</si>
  <si>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</si>
  <si>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</si>
  <si>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</si>
  <si>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</si>
  <si>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</si>
  <si>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</si>
  <si>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</si>
  <si>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</si>
  <si>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</si>
  <si>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</si>
  <si>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</si>
  <si>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</si>
  <si>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</si>
  <si>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</si>
  <si>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</si>
  <si>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</si>
  <si>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</si>
  <si>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</si>
  <si>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</si>
  <si>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</si>
  <si>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</si>
  <si>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</si>
  <si>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</si>
  <si>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</si>
  <si>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</si>
  <si>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</si>
  <si>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</si>
  <si>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</si>
  <si>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</si>
  <si>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</si>
  <si>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</si>
  <si>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</si>
  <si>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</si>
  <si>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</si>
  <si>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</si>
  <si>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</si>
  <si>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</si>
  <si>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</si>
  <si>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</si>
  <si>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</si>
  <si>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</si>
  <si>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</si>
  <si>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</si>
  <si>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</si>
  <si>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</si>
  <si>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</si>
  <si>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</si>
  <si>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</si>
  <si>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</si>
  <si>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</si>
  <si>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</si>
  <si>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</si>
  <si>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</si>
  <si>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</si>
  <si>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</si>
  <si>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</si>
  <si>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</si>
  <si>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</si>
  <si>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</si>
  <si>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</si>
  <si>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</si>
  <si>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</si>
  <si>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</si>
  <si>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</si>
  <si>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</si>
  <si>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</si>
  <si>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</si>
  <si>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</si>
  <si>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</si>
  <si>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</si>
  <si>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</si>
  <si>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</si>
  <si>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</si>
  <si>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</si>
  <si>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</si>
  <si>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</si>
  <si>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</si>
  <si>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</si>
  <si>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</si>
  <si>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</si>
  <si>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</si>
  <si>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</si>
  <si>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</si>
  <si>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</si>
  <si>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</si>
  <si>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</si>
  <si>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</si>
  <si>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</si>
  <si>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</si>
  <si>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</si>
  <si>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</si>
  <si>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</si>
  <si>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</si>
  <si>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</si>
  <si>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</si>
  <si>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</si>
  <si>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</si>
  <si>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</si>
  <si>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</si>
  <si>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</si>
  <si>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</si>
  <si>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</si>
  <si>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</si>
  <si>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</si>
  <si>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</si>
  <si>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</si>
  <si>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</si>
  <si>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</si>
  <si>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</si>
  <si>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</si>
  <si>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</si>
  <si>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</si>
  <si>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</si>
  <si>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</si>
  <si>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</si>
  <si>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</si>
  <si>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</si>
  <si>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</si>
  <si>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</si>
  <si>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</si>
  <si>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</si>
  <si>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</si>
  <si>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</si>
  <si>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</si>
  <si>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</si>
  <si>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</si>
  <si>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</si>
  <si>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</si>
  <si>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</si>
  <si>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</si>
  <si>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</si>
  <si>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</si>
  <si>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</si>
  <si>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</si>
  <si>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</si>
  <si>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</si>
  <si>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</si>
  <si>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</si>
  <si>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</si>
  <si>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</si>
  <si>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</si>
  <si>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</si>
  <si>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</si>
  <si>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</si>
  <si>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</si>
  <si>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</si>
  <si>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</si>
  <si>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</si>
  <si>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</si>
  <si>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</si>
  <si>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</si>
  <si>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</si>
  <si>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</si>
  <si>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</si>
  <si>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</si>
  <si>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</si>
  <si>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</si>
  <si>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</si>
  <si>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</si>
  <si>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</si>
  <si>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</si>
  <si>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</si>
  <si>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</si>
  <si>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</si>
  <si>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</si>
  <si>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</si>
  <si>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</si>
  <si>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</si>
  <si>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</si>
  <si>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</si>
  <si>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</si>
  <si>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</si>
  <si>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</si>
  <si>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</si>
  <si>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</si>
  <si>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</si>
  <si>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</si>
  <si>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</si>
  <si>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</si>
  <si>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</si>
  <si>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</si>
  <si>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</si>
  <si>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</si>
  <si>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</si>
  <si>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</si>
  <si>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</si>
  <si>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</si>
  <si>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</si>
  <si>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</si>
  <si>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</si>
  <si>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</si>
  <si>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</si>
  <si>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</si>
  <si>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</si>
  <si>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</si>
  <si>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</si>
  <si>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</si>
  <si>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</si>
  <si>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</si>
  <si>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</si>
  <si>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</si>
  <si>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</si>
  <si>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</si>
  <si>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</si>
  <si>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</si>
  <si>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</si>
  <si>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</si>
  <si>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</si>
  <si>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</si>
  <si>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</si>
  <si>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</si>
  <si>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</si>
  <si>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</si>
  <si>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</si>
  <si>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</si>
  <si>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</si>
  <si>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</si>
  <si>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</si>
  <si>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</si>
  <si>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</si>
  <si>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</si>
  <si>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</si>
  <si>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</si>
  <si>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</si>
  <si>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</si>
  <si>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</si>
  <si>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</si>
  <si>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</si>
  <si>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</si>
  <si>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</si>
  <si>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</si>
  <si>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</si>
  <si>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</si>
  <si>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</si>
  <si>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</si>
  <si>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</si>
  <si>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</si>
  <si>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</si>
  <si>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</si>
  <si>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</si>
  <si>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</si>
  <si>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</si>
  <si>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</si>
  <si>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</si>
  <si>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</si>
  <si>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</si>
  <si>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</si>
  <si>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</si>
  <si>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</si>
  <si>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</si>
  <si>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</si>
  <si>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</si>
  <si>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</si>
  <si>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</si>
  <si>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</si>
  <si>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</si>
  <si>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</si>
  <si>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</si>
  <si>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</si>
  <si>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</si>
  <si>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</si>
  <si>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</si>
  <si>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</si>
  <si>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</si>
  <si>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</si>
  <si>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</si>
  <si>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</si>
  <si>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</si>
  <si>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</si>
  <si>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</si>
  <si>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</si>
  <si>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</si>
  <si>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</si>
  <si>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</si>
  <si>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</si>
  <si>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</si>
  <si>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</si>
  <si>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</si>
  <si>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</si>
  <si>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</si>
  <si>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</si>
  <si>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</si>
  <si>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</si>
  <si>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</si>
  <si>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</si>
  <si>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</si>
  <si>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</si>
  <si>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</si>
  <si>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</si>
  <si>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</si>
  <si>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</si>
  <si>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</si>
  <si>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</si>
  <si>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</si>
  <si>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</si>
  <si>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</si>
  <si>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</si>
  <si>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</si>
  <si>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</si>
  <si>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</si>
  <si>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</si>
  <si>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</si>
  <si>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</si>
  <si>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</si>
  <si>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</si>
  <si>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</si>
  <si>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</si>
  <si>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</si>
  <si>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</si>
  <si>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</si>
  <si>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</si>
  <si>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</si>
  <si>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</si>
  <si>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</si>
  <si>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</si>
  <si>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</si>
  <si>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</si>
  <si>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</si>
  <si>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</si>
  <si>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</si>
  <si>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</si>
  <si>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</si>
  <si>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</si>
  <si>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</si>
  <si>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</si>
  <si>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</si>
  <si>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</si>
  <si>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</si>
  <si>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</si>
  <si>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</si>
  <si>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</si>
  <si>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</si>
  <si>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</si>
  <si>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</si>
  <si>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</si>
  <si>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</si>
  <si>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</si>
  <si>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</si>
  <si>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</si>
  <si>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</si>
  <si>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</si>
  <si>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</si>
  <si>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</si>
  <si>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</si>
  <si>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</si>
  <si>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</si>
  <si>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</si>
  <si>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</si>
  <si>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</si>
  <si>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</si>
  <si>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</si>
  <si>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</si>
  <si>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</si>
  <si>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</si>
  <si>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</si>
  <si>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</si>
  <si>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</si>
  <si>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</si>
  <si>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</si>
  <si>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</si>
  <si>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</si>
  <si>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</si>
  <si>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</si>
  <si>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</si>
  <si>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</si>
  <si>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</si>
  <si>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</si>
  <si>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</si>
  <si>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</si>
  <si>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</si>
  <si>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</si>
  <si>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</si>
  <si>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</si>
  <si>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</si>
  <si>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</si>
  <si>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</si>
  <si>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</si>
  <si>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</si>
  <si>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</si>
  <si>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</si>
  <si>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</si>
  <si>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</si>
  <si>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</si>
  <si>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</si>
  <si>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</si>
  <si>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</si>
  <si>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</si>
  <si>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</si>
  <si>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</si>
  <si>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</si>
  <si>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</si>
  <si>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</si>
  <si>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</si>
  <si>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</si>
  <si>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</si>
  <si>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</si>
  <si>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</si>
  <si>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</si>
  <si>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</si>
  <si>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</si>
  <si>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</si>
  <si>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</si>
  <si>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</si>
  <si>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</si>
  <si>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</si>
  <si>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</si>
  <si>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</si>
  <si>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</si>
  <si>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</si>
  <si>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</si>
  <si>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</si>
  <si>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</si>
  <si>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</si>
  <si>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</si>
  <si>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</si>
  <si>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</si>
  <si>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</si>
  <si>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</si>
  <si>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</si>
  <si>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</si>
  <si>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</si>
  <si>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</si>
  <si>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</si>
  <si>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</si>
  <si>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</si>
  <si>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</si>
  <si>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</si>
  <si>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</si>
  <si>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</si>
  <si>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</si>
  <si>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</si>
  <si>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</si>
  <si>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</si>
  <si>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</si>
  <si>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</si>
  <si>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</si>
  <si>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</si>
  <si>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</si>
  <si>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</si>
  <si>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</si>
  <si>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</si>
  <si>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</si>
  <si>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</si>
  <si>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</si>
  <si>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</si>
  <si>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</si>
  <si>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</si>
  <si>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</si>
  <si>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</si>
  <si>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</si>
  <si>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</si>
  <si>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</si>
  <si>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</si>
  <si>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</si>
  <si>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</si>
  <si>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</si>
  <si>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</si>
  <si>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</si>
  <si>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</si>
  <si>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</si>
  <si>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</si>
  <si>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</si>
  <si>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</si>
  <si>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</si>
  <si>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</si>
  <si>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</si>
  <si>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</si>
  <si>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</si>
  <si>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</si>
  <si>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</si>
  <si>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</si>
  <si>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</si>
  <si>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</si>
  <si>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</si>
  <si>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</si>
  <si>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</si>
  <si>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</si>
  <si>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</si>
  <si>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</si>
  <si>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</si>
  <si>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</si>
  <si>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</si>
  <si>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</si>
  <si>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</si>
  <si>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</si>
  <si>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</si>
  <si>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</si>
  <si>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</si>
  <si>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</si>
  <si>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</si>
  <si>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</si>
  <si>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</si>
  <si>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</si>
  <si>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</si>
  <si>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</si>
  <si>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</si>
  <si>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</si>
  <si>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</si>
  <si>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</si>
  <si>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</si>
  <si>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</si>
  <si>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</si>
  <si>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</si>
  <si>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</si>
  <si>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</si>
  <si>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</si>
  <si>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</si>
  <si>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</si>
  <si>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</si>
  <si>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</si>
  <si>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</si>
  <si>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</si>
  <si>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</si>
  <si>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</si>
  <si>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</si>
  <si>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</si>
  <si>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</si>
  <si>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</si>
  <si>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</si>
  <si>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</si>
  <si>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</si>
  <si>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</si>
  <si>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</si>
  <si>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</si>
  <si>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</si>
  <si>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</si>
  <si>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</si>
  <si>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</si>
  <si>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</si>
  <si>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</si>
  <si>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</si>
  <si>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</si>
  <si>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</si>
  <si>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</si>
  <si>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</si>
  <si>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</si>
  <si>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</si>
  <si>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</si>
  <si>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</si>
  <si>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</si>
  <si>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</si>
  <si>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</si>
  <si>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</si>
  <si>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</si>
  <si>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</si>
  <si>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</si>
  <si>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</si>
  <si>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</si>
  <si>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</si>
  <si>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</si>
  <si>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</si>
  <si>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</si>
  <si>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</si>
  <si>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</si>
  <si>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</si>
  <si>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</si>
  <si>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</si>
  <si>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</si>
  <si>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</si>
  <si>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</si>
  <si>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</si>
  <si>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</si>
  <si>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</si>
  <si>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</si>
  <si>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</si>
  <si>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</si>
  <si>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</si>
  <si>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</si>
  <si>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</si>
  <si>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</si>
  <si>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</si>
  <si>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</si>
  <si>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</si>
  <si>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</si>
  <si>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</si>
  <si>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</si>
  <si>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</si>
  <si>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</si>
  <si>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</si>
  <si>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</si>
  <si>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</si>
  <si>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</si>
  <si>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</si>
  <si>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</si>
  <si>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</si>
  <si>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</si>
  <si>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</si>
  <si>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</si>
  <si>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</si>
  <si>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</si>
  <si>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</si>
  <si>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</si>
  <si>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</si>
  <si>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</si>
  <si>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</si>
  <si>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</si>
  <si>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</si>
  <si>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</si>
  <si>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</si>
  <si>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</si>
  <si>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</si>
  <si>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</si>
  <si>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</si>
  <si>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</si>
  <si>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</si>
  <si>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</si>
  <si>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</si>
  <si>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</si>
  <si>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</si>
  <si>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</si>
  <si>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</si>
  <si>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</si>
  <si>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</si>
  <si>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</si>
  <si>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</si>
  <si>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</si>
  <si>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</si>
  <si>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</si>
  <si>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</si>
  <si>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</si>
  <si>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</si>
  <si>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</si>
  <si>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</si>
  <si>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</si>
  <si>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</si>
  <si>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</si>
  <si>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</si>
  <si>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</si>
  <si>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</si>
  <si>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</si>
  <si>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</si>
  <si>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</si>
  <si>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</si>
  <si>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</si>
  <si>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</si>
  <si>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</si>
  <si>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</si>
  <si>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</si>
  <si>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</si>
  <si>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</si>
  <si>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</si>
  <si>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</si>
  <si>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</si>
  <si>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</si>
  <si>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</si>
  <si>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</si>
  <si>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</si>
  <si>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</si>
  <si>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</si>
  <si>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</si>
  <si>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</si>
  <si>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</si>
  <si>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</si>
  <si>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</si>
  <si>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</si>
  <si>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</si>
  <si>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</si>
  <si>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</si>
  <si>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</si>
  <si>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</si>
  <si>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</si>
  <si>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</si>
  <si>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</si>
  <si>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</si>
  <si>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</si>
  <si>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</si>
  <si>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</si>
  <si>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</si>
  <si>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</si>
  <si>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</si>
  <si>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</si>
  <si>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</si>
  <si>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</si>
  <si>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</si>
  <si>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</si>
  <si>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</si>
  <si>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</si>
  <si>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</si>
  <si>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</si>
  <si>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</si>
  <si>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</si>
  <si>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</si>
  <si>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</si>
  <si>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</si>
  <si>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</si>
  <si>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</si>
  <si>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</si>
  <si>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</si>
  <si>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</si>
  <si>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</si>
  <si>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</si>
  <si>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</si>
  <si>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</si>
  <si>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</si>
  <si>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</si>
  <si>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</si>
  <si>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</si>
  <si>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</si>
  <si>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</si>
  <si>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</si>
  <si>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</si>
  <si>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</si>
  <si>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</si>
  <si>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</si>
  <si>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</si>
  <si>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</si>
  <si>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</si>
  <si>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</si>
  <si>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</si>
  <si>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</si>
  <si>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</si>
  <si>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</si>
  <si>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</si>
  <si>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</si>
  <si>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</si>
  <si>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</si>
  <si>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</si>
  <si>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</si>
  <si>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</si>
  <si>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</si>
  <si>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</si>
  <si>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</si>
  <si>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</si>
  <si>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</si>
  <si>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</si>
  <si>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</si>
  <si>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</si>
  <si>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</si>
  <si>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</si>
  <si>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</si>
  <si>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</si>
  <si>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</si>
  <si>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</si>
  <si>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</si>
  <si>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</si>
  <si>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</si>
  <si>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</si>
  <si>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</si>
  <si>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</si>
  <si>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</si>
  <si>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</si>
  <si>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</si>
  <si>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</si>
  <si>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</si>
  <si>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</si>
  <si>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</si>
  <si>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</si>
  <si>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</si>
  <si>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</si>
  <si>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</si>
  <si>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</si>
  <si>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</si>
  <si>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</si>
  <si>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</si>
  <si>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</si>
  <si>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</si>
  <si>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</si>
  <si>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</si>
  <si>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</si>
  <si>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</si>
  <si>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</si>
  <si>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</si>
  <si>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</si>
  <si>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</si>
  <si>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</si>
  <si>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</si>
  <si>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</si>
  <si>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</si>
  <si>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</si>
  <si>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</si>
  <si>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</si>
  <si>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</si>
  <si>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</si>
  <si>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</si>
  <si>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</si>
  <si>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</si>
  <si>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</si>
  <si>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</si>
  <si>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</si>
  <si>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</si>
  <si>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</si>
  <si>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</si>
  <si>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</si>
  <si>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</si>
  <si>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</si>
  <si>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</si>
  <si>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</si>
  <si>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</si>
  <si>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</si>
  <si>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</si>
  <si>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</si>
  <si>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</si>
  <si>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</si>
  <si>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</si>
  <si>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</si>
  <si>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</si>
  <si>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</si>
  <si>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</si>
  <si>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</si>
  <si>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</si>
  <si>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</si>
  <si>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</si>
  <si>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</si>
  <si>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</si>
  <si>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</si>
  <si>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</si>
  <si>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</si>
  <si>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</si>
  <si>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</si>
  <si>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</si>
  <si>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</si>
  <si>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</si>
  <si>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</si>
  <si>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</si>
  <si>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</si>
  <si>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</si>
  <si>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</si>
  <si>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</si>
  <si>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</si>
  <si>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</si>
  <si>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</si>
  <si>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</si>
  <si>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</si>
  <si>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</si>
  <si>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</si>
  <si>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</si>
  <si>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</si>
  <si>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</si>
  <si>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</si>
  <si>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</si>
  <si>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</si>
  <si>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</si>
  <si>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</si>
  <si>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</si>
  <si>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</si>
  <si>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</si>
  <si>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</si>
  <si>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</si>
  <si>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</si>
  <si>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</si>
  <si>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</si>
  <si>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</si>
  <si>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</si>
  <si>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</si>
  <si>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</si>
  <si>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</si>
  <si>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</si>
  <si>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</si>
  <si>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</si>
  <si>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</si>
  <si>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</si>
  <si>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</si>
  <si>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</si>
  <si>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</si>
  <si>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</si>
  <si>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</si>
  <si>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</si>
  <si>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</si>
  <si>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</si>
  <si>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</si>
  <si>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</si>
  <si>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</si>
  <si>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</si>
  <si>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</si>
  <si>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</si>
  <si>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</si>
  <si>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</si>
  <si>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</si>
  <si>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</si>
  <si>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</si>
  <si>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</si>
  <si>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</si>
  <si>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</si>
  <si>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</si>
  <si>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</si>
  <si>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</si>
  <si>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</si>
  <si>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</si>
  <si>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</si>
  <si>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</si>
  <si>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</si>
  <si>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</si>
  <si>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</si>
  <si>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</si>
  <si>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</si>
  <si>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</si>
  <si>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</si>
  <si>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</si>
  <si>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</si>
  <si>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</si>
  <si>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</si>
  <si>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</si>
  <si>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</si>
  <si>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</si>
  <si>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</si>
  <si>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</si>
  <si>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</si>
  <si>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</si>
  <si>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</si>
  <si>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</si>
  <si>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</si>
  <si>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</si>
  <si>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</si>
  <si>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</si>
  <si>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</si>
  <si>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</si>
  <si>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</si>
  <si>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</si>
  <si>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</si>
  <si>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</si>
  <si>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</si>
  <si>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</si>
  <si>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</si>
  <si>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</si>
  <si>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</si>
  <si>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</si>
  <si>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</si>
  <si>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</si>
  <si>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</si>
  <si>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</si>
  <si>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</si>
  <si>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</si>
  <si>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</si>
  <si>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</si>
  <si>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</si>
  <si>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</si>
  <si>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</si>
  <si>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</si>
  <si>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</si>
  <si>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</si>
  <si>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</si>
  <si>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</si>
  <si>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</si>
  <si>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</si>
  <si>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</si>
  <si>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</si>
  <si>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</si>
  <si>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</si>
  <si>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</si>
  <si>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</si>
  <si>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</si>
  <si>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</si>
  <si>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</si>
  <si>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</si>
  <si>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</si>
  <si>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</si>
  <si>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</si>
  <si>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</si>
  <si>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</si>
  <si>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</si>
  <si>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</si>
  <si>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</si>
  <si>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</si>
  <si>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</si>
  <si>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</si>
  <si>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</si>
  <si>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</si>
  <si>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</si>
  <si>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</si>
  <si>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</si>
  <si>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</si>
  <si>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</si>
  <si>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</si>
  <si>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</si>
  <si>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</si>
  <si>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</si>
  <si>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</si>
  <si>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</si>
  <si>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</si>
  <si>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</si>
  <si>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</si>
  <si>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</si>
  <si>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</si>
  <si>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</si>
  <si>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</si>
  <si>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</si>
  <si>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</si>
  <si>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</si>
  <si>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</si>
  <si>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</si>
  <si>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</si>
  <si>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</si>
  <si>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</si>
  <si>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</si>
  <si>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</si>
  <si>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</si>
  <si>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</si>
  <si>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</si>
  <si>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</si>
  <si>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</si>
  <si>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</si>
  <si>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</si>
  <si>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</si>
  <si>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</si>
  <si>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</si>
  <si>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</si>
  <si>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</si>
  <si>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</si>
  <si>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</si>
  <si>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</si>
  <si>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</si>
  <si>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</si>
  <si>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</si>
  <si>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</si>
  <si>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</si>
  <si>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</si>
  <si>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</si>
  <si>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</si>
  <si>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</si>
  <si>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</si>
  <si>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</si>
  <si>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</si>
  <si>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</si>
  <si>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</si>
  <si>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</si>
  <si>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</si>
  <si>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</si>
  <si>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</si>
  <si>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</si>
  <si>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</si>
  <si>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</si>
  <si>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</si>
  <si>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</si>
  <si>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</si>
  <si>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</si>
  <si>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</si>
  <si>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</si>
  <si>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</si>
  <si>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</si>
  <si>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</si>
  <si>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</si>
  <si>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</si>
  <si>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</si>
  <si>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</si>
  <si>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</si>
  <si>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</si>
  <si>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</si>
  <si>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</si>
  <si>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</si>
  <si>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</si>
  <si>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</si>
  <si>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</si>
  <si>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</si>
  <si>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</si>
  <si>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</si>
  <si>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</si>
  <si>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</si>
  <si>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</si>
  <si>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</si>
  <si>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</si>
  <si>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</si>
  <si>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</si>
  <si>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</si>
  <si>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</si>
  <si>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</si>
  <si>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</si>
  <si>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</si>
  <si>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</si>
  <si>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</si>
  <si>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</si>
  <si>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</si>
  <si>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</si>
  <si>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</si>
  <si>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</si>
  <si>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</si>
  <si>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</si>
  <si>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</si>
  <si>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</si>
  <si>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</si>
  <si>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</si>
  <si>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</si>
  <si>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</si>
  <si>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</si>
  <si>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</si>
  <si>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</si>
  <si>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</si>
  <si>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</si>
  <si>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</si>
  <si>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</si>
  <si>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</si>
  <si>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</si>
  <si>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</si>
  <si>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</si>
  <si>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</si>
  <si>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</si>
  <si>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</si>
  <si>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</si>
  <si>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</si>
  <si>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</si>
  <si>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</si>
  <si>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</si>
  <si>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</si>
  <si>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</si>
  <si>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</si>
  <si>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</si>
  <si>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</si>
  <si>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</si>
  <si>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</si>
  <si>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</si>
  <si>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</si>
  <si>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</si>
  <si>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</si>
  <si>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</si>
  <si>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</si>
  <si>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</si>
  <si>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</si>
  <si>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</si>
  <si>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</si>
  <si>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</si>
  <si>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</si>
  <si>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</si>
  <si>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</si>
  <si>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</si>
  <si>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</si>
  <si>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</si>
  <si>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</si>
  <si>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</si>
  <si>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</si>
  <si>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</si>
  <si>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</si>
  <si>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</si>
  <si>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</si>
  <si>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</si>
  <si>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</si>
  <si>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</si>
  <si>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</si>
  <si>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</si>
  <si>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</si>
  <si>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</si>
  <si>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</si>
  <si>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</si>
  <si>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</si>
  <si>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</si>
  <si>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</si>
  <si>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</si>
  <si>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</si>
  <si>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</si>
  <si>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</si>
  <si>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</si>
  <si>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</si>
  <si>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</si>
  <si>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</si>
  <si>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</si>
  <si>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</si>
  <si>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</si>
  <si>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</si>
  <si>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</si>
  <si>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</si>
  <si>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</si>
  <si>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</si>
  <si>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</si>
  <si>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</si>
  <si>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</si>
  <si>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</si>
  <si>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</si>
  <si>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</si>
  <si>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</si>
  <si>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</si>
  <si>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</si>
  <si>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</si>
  <si>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</si>
  <si>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</si>
  <si>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</si>
  <si>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</si>
  <si>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</si>
  <si>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</si>
  <si>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</si>
  <si>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</si>
  <si>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</si>
  <si>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</si>
  <si>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</si>
  <si>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</si>
  <si>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</si>
  <si>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</si>
  <si>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</si>
  <si>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</si>
  <si>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</si>
  <si>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</si>
  <si>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</si>
  <si>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</si>
  <si>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</si>
  <si>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</si>
  <si>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</si>
  <si>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</si>
  <si>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</si>
  <si>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</si>
  <si>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</si>
  <si>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</si>
  <si>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</si>
  <si>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</si>
  <si>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</si>
  <si>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</si>
  <si>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</si>
  <si>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</si>
  <si>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</si>
  <si>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</si>
  <si>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</si>
  <si>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</si>
  <si>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</si>
  <si>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</si>
  <si>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</si>
  <si>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</si>
  <si>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</si>
  <si>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</si>
  <si>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</si>
  <si>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</si>
  <si>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</si>
  <si>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</si>
  <si>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</si>
  <si>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</si>
  <si>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</si>
  <si>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</si>
  <si>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</si>
  <si>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</si>
  <si>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</si>
  <si>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</si>
  <si>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</si>
  <si>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</si>
  <si>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</si>
  <si>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</si>
  <si>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</si>
  <si>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</si>
  <si>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</si>
  <si>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</si>
  <si>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</si>
  <si>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</si>
  <si>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</si>
  <si>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</si>
  <si>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</si>
  <si>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</si>
  <si>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</si>
  <si>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</si>
  <si>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</si>
  <si>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</si>
  <si>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</si>
  <si>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</si>
  <si>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</si>
  <si>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</si>
  <si>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</si>
  <si>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</si>
  <si>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</si>
  <si>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</si>
  <si>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</si>
  <si>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</si>
  <si>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</si>
  <si>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</si>
  <si>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</si>
  <si>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</si>
  <si>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</si>
  <si>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</si>
  <si>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</si>
  <si>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</si>
  <si>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</si>
  <si>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</si>
  <si>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</si>
  <si>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</si>
  <si>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</si>
  <si>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</si>
  <si>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</si>
  <si>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</si>
  <si>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</si>
  <si>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</si>
  <si>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</si>
  <si>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</si>
  <si>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</si>
  <si>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</si>
  <si>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</si>
  <si>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</si>
  <si>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</si>
  <si>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</si>
  <si>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</si>
  <si>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</si>
  <si>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</si>
  <si>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</si>
  <si>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</si>
  <si>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</si>
  <si>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</si>
  <si>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</si>
  <si>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</si>
  <si>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</si>
  <si>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</si>
  <si>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</si>
  <si>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</si>
  <si>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</si>
  <si>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</si>
  <si>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</si>
  <si>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</si>
  <si>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</si>
  <si>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</si>
  <si>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</si>
  <si>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</si>
  <si>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</si>
  <si>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</si>
  <si>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</si>
  <si>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</si>
  <si>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</si>
  <si>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</si>
  <si>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</si>
  <si>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</si>
  <si>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</si>
  <si>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</si>
  <si>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</si>
  <si>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</si>
  <si>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</si>
  <si>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</si>
  <si>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</si>
  <si>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</si>
  <si>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</si>
  <si>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</si>
  <si>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</si>
  <si>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</si>
  <si>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</si>
  <si>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</si>
  <si>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</si>
  <si>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</si>
  <si>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</si>
  <si>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</si>
  <si>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</si>
  <si>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</si>
  <si>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</si>
  <si>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</si>
  <si>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</si>
  <si>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</si>
  <si>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</si>
  <si>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</si>
  <si>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</si>
  <si>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</si>
  <si>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</si>
  <si>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</si>
  <si>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</si>
  <si>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</si>
  <si>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</si>
  <si>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</si>
  <si>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</si>
  <si>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</si>
  <si>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</si>
  <si>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</si>
  <si>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</si>
  <si>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</si>
  <si>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</si>
  <si>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</si>
  <si>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</si>
  <si>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</si>
  <si>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</si>
  <si>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</si>
  <si>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</si>
  <si>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</si>
  <si>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</si>
  <si>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</si>
  <si>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</si>
  <si>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</si>
  <si>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</si>
  <si>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</si>
  <si>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</si>
  <si>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</si>
  <si>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</si>
  <si>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</si>
  <si>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</si>
  <si>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</si>
  <si>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</si>
  <si>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</si>
  <si>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</si>
  <si>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</si>
  <si>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</si>
  <si>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</si>
  <si>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</si>
  <si>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</si>
  <si>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</si>
  <si>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</si>
  <si>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</si>
  <si>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</si>
  <si>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</si>
  <si>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</si>
  <si>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</si>
  <si>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</si>
  <si>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</si>
  <si>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</si>
  <si>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</si>
  <si>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</si>
  <si>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</si>
  <si>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</si>
  <si>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</si>
  <si>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</si>
  <si>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</si>
  <si>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</si>
  <si>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</si>
  <si>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</si>
  <si>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</si>
  <si>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</si>
  <si>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</si>
  <si>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</si>
  <si>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</si>
  <si>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</si>
  <si>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</si>
  <si>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</si>
  <si>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</si>
  <si>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</si>
  <si>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</si>
  <si>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</si>
  <si>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</si>
  <si>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</si>
  <si>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</si>
  <si>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</si>
  <si>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</si>
  <si>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</si>
  <si>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</si>
  <si>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</si>
  <si>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</si>
  <si>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</si>
  <si>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</si>
  <si>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</si>
  <si>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</si>
  <si>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</si>
  <si>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</si>
  <si>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</si>
  <si>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</si>
  <si>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</si>
  <si>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</si>
  <si>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</si>
  <si>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</si>
  <si>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</si>
  <si>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</si>
  <si>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</si>
  <si>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</si>
  <si>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</si>
  <si>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</si>
  <si>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</si>
  <si>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</si>
  <si>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</si>
  <si>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</si>
  <si>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</si>
  <si>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</si>
  <si>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</si>
  <si>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</si>
  <si>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</si>
  <si>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</si>
  <si>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</si>
  <si>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</si>
  <si>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</si>
  <si>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</si>
  <si>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</si>
  <si>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</si>
  <si>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</si>
  <si>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</si>
  <si>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</si>
  <si>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</si>
  <si>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</si>
  <si>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</si>
  <si>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</si>
  <si>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</si>
  <si>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</si>
  <si>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</si>
  <si>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</si>
  <si>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</si>
  <si>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</si>
  <si>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</si>
  <si>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</si>
  <si>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</si>
  <si>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</si>
  <si>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</si>
  <si>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</si>
  <si>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</si>
  <si>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</si>
  <si>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</si>
  <si>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</si>
  <si>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</si>
  <si>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</si>
  <si>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</si>
  <si>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</si>
  <si>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</si>
  <si>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</si>
  <si>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</si>
  <si>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</si>
  <si>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</si>
  <si>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</si>
  <si>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</si>
  <si>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</si>
  <si>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</si>
  <si>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</si>
  <si>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</si>
  <si>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</si>
  <si>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</si>
  <si>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</si>
  <si>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</si>
  <si>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</si>
  <si>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</si>
  <si>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</si>
  <si>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</si>
  <si>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</si>
  <si>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</si>
  <si>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</si>
  <si>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</si>
  <si>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</si>
  <si>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</si>
  <si>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</si>
  <si>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</si>
  <si>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</si>
  <si>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</si>
  <si>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</si>
  <si>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</si>
  <si>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</si>
  <si>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</si>
  <si>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</si>
  <si>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</si>
  <si>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</si>
  <si>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</si>
  <si>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</si>
  <si>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</si>
  <si>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</si>
  <si>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</si>
  <si>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</si>
  <si>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</si>
  <si>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</si>
  <si>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</si>
  <si>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</si>
  <si>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</si>
  <si>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</si>
  <si>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</si>
  <si>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</si>
  <si>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</si>
  <si>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</si>
  <si>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</si>
  <si>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</si>
  <si>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</si>
  <si>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</si>
  <si>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</si>
  <si>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</si>
  <si>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</si>
  <si>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</si>
  <si>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</si>
  <si>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</si>
  <si>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</si>
  <si>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</si>
  <si>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</si>
  <si>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</si>
  <si>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</si>
  <si>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</si>
  <si>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</si>
  <si>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</si>
  <si>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</si>
  <si>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</si>
  <si>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</si>
  <si>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</si>
  <si>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</si>
  <si>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</si>
  <si>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</si>
  <si>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</si>
  <si>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</si>
  <si>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</si>
  <si>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</si>
  <si>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</si>
  <si>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</si>
  <si>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</si>
  <si>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</si>
  <si>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</si>
  <si>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</si>
  <si>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</si>
  <si>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</si>
  <si>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</si>
  <si>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</si>
  <si>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</si>
  <si>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</si>
  <si>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</si>
  <si>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</si>
  <si>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</si>
  <si>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</si>
  <si>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</si>
  <si>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</si>
  <si>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</si>
  <si>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</si>
  <si>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</si>
  <si>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</si>
  <si>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</si>
  <si>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</si>
  <si>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</si>
  <si>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</si>
  <si>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</si>
  <si>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</si>
  <si>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</si>
  <si>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</si>
  <si>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</si>
  <si>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</si>
  <si>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</si>
  <si>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</si>
  <si>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</si>
  <si>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</si>
  <si>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</si>
  <si>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</si>
  <si>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</si>
  <si>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</si>
  <si>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</si>
  <si>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</si>
  <si>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</si>
  <si>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</si>
  <si>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</si>
  <si>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</si>
  <si>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</si>
  <si>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</si>
  <si>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</si>
  <si>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</si>
  <si>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</si>
  <si>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</si>
  <si>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</si>
  <si>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</si>
  <si>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</si>
  <si>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</si>
  <si>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</si>
  <si>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</si>
  <si>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</si>
  <si>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</si>
  <si>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</si>
  <si>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</si>
  <si>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</si>
  <si>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</si>
  <si>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</si>
  <si>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</si>
  <si>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</si>
  <si>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</si>
  <si>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</si>
  <si>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</si>
  <si>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</si>
  <si>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</si>
  <si>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</si>
  <si>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</si>
  <si>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</si>
  <si>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</si>
  <si>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</si>
  <si>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</si>
  <si>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</si>
  <si>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</si>
  <si>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</si>
  <si>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</si>
  <si>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</si>
  <si>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</si>
  <si>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</si>
  <si>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</si>
  <si>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</si>
  <si>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</si>
  <si>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</si>
  <si>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</si>
  <si>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</si>
  <si>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</si>
  <si>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</si>
  <si>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</si>
  <si>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</si>
  <si>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</si>
  <si>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</si>
  <si>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</si>
  <si>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</si>
  <si>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</si>
  <si>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</si>
  <si>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</si>
  <si>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</si>
  <si>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</si>
  <si>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</si>
  <si>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</si>
  <si>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</si>
  <si>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</si>
  <si>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</si>
  <si>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</si>
  <si>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</si>
  <si>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</si>
  <si>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</si>
  <si>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</si>
  <si>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</si>
  <si>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</si>
  <si>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</si>
  <si>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</si>
  <si>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</si>
  <si>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</si>
  <si>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</si>
  <si>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</si>
  <si>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</si>
  <si>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</si>
  <si>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</si>
  <si>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</si>
  <si>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</si>
  <si>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</si>
  <si>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</si>
  <si>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</si>
  <si>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</si>
  <si>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</si>
  <si>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</si>
  <si>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</si>
  <si>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</si>
  <si>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</si>
  <si>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</si>
  <si>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</si>
  <si>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</si>
  <si>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</si>
  <si>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</si>
  <si>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</si>
  <si>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</si>
  <si>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</si>
  <si>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</si>
  <si>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</si>
  <si>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</si>
  <si>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</si>
  <si>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</si>
  <si>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</si>
  <si>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</si>
  <si>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</si>
  <si>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</si>
  <si>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</si>
  <si>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</si>
  <si>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</si>
  <si>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</si>
  <si>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</si>
  <si>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</si>
  <si>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</si>
  <si>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</si>
  <si>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</si>
  <si>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</si>
  <si>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</si>
  <si>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</si>
  <si>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</si>
  <si>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</si>
  <si>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</si>
  <si>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</si>
  <si>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</si>
  <si>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</si>
  <si>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</si>
  <si>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</si>
  <si>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</si>
  <si>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</si>
  <si>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</si>
  <si>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</si>
  <si>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</si>
  <si>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</si>
  <si>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</si>
  <si>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</si>
  <si>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</si>
  <si>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</si>
  <si>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</si>
  <si>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</si>
  <si>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</si>
  <si>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</si>
  <si>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</si>
  <si>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</si>
  <si>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</si>
  <si>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</si>
  <si>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</si>
  <si>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</si>
  <si>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</si>
  <si>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</si>
  <si>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</si>
  <si>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</si>
  <si>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</si>
  <si>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</si>
  <si>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</si>
  <si>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</si>
  <si>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</si>
  <si>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</si>
  <si>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</si>
  <si>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</si>
  <si>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</si>
  <si>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</si>
  <si>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</si>
  <si>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</si>
  <si>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</si>
  <si>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</si>
  <si>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</si>
  <si>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</si>
  <si>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</si>
  <si>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</si>
  <si>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</si>
  <si>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</si>
  <si>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</si>
  <si>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</si>
  <si>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</si>
  <si>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</si>
  <si>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</si>
  <si>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</si>
  <si>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</si>
  <si>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</si>
  <si>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</si>
  <si>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</si>
  <si>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</si>
  <si>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</si>
  <si>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</si>
  <si>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</si>
  <si>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</si>
  <si>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</si>
  <si>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</si>
  <si>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</si>
  <si>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</si>
  <si>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</si>
  <si>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</si>
  <si>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</si>
  <si>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</si>
  <si>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</si>
  <si>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</si>
  <si>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</si>
  <si>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</si>
  <si>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</si>
  <si>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</si>
  <si>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</si>
  <si>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</si>
  <si>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</si>
  <si>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</si>
  <si>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</si>
  <si>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</si>
  <si>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</si>
  <si>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</si>
  <si>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</si>
  <si>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</si>
  <si>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</si>
  <si>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</si>
  <si>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</si>
  <si>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</si>
  <si>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</si>
  <si>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</si>
  <si>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</si>
  <si>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</si>
  <si>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</si>
  <si>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</si>
  <si>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</si>
  <si>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</si>
  <si>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</si>
  <si>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</si>
  <si>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</si>
  <si>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</si>
  <si>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</si>
  <si>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</si>
  <si>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</si>
  <si>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</si>
  <si>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</si>
  <si>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</si>
  <si>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</si>
  <si>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</si>
  <si>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</si>
  <si>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</si>
  <si>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</si>
  <si>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</si>
  <si>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</si>
  <si>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</si>
  <si>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</si>
  <si>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</si>
  <si>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</si>
  <si>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</si>
  <si>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</si>
  <si>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</si>
  <si>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</si>
  <si>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</si>
  <si>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</si>
  <si>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</si>
  <si>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</si>
  <si>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</si>
  <si>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</si>
  <si>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</si>
  <si>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</si>
  <si>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</si>
  <si>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</si>
  <si>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</si>
  <si>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</si>
  <si>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</si>
  <si>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</si>
  <si>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</si>
  <si>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</si>
  <si>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</si>
  <si>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</si>
  <si>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</si>
  <si>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</si>
  <si>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</si>
  <si>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</si>
  <si>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</si>
  <si>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</si>
  <si>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</si>
  <si>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</si>
  <si>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</si>
  <si>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</si>
  <si>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</si>
  <si>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</si>
  <si>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</si>
  <si>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</si>
  <si>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</si>
  <si>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</si>
  <si>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</si>
  <si>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</si>
  <si>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</si>
  <si>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</si>
  <si>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</si>
  <si>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</si>
  <si>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</si>
  <si>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</si>
  <si>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</si>
  <si>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</si>
  <si>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</si>
  <si>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</si>
  <si>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</si>
  <si>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</si>
  <si>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</si>
  <si>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</si>
  <si>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</si>
  <si>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</si>
  <si>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</si>
  <si>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</si>
  <si>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</si>
  <si>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</si>
  <si>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</si>
  <si>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</si>
  <si>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</si>
  <si>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</si>
  <si>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</si>
  <si>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</si>
  <si>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</si>
  <si>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</si>
  <si>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</si>
  <si>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</si>
  <si>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</si>
  <si>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</si>
  <si>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</si>
  <si>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</si>
  <si>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</si>
  <si>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</si>
  <si>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</si>
  <si>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</si>
  <si>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</si>
  <si>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</si>
  <si>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</si>
  <si>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</si>
  <si>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</si>
  <si>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</si>
  <si>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</si>
  <si>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</si>
  <si>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</si>
  <si>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</si>
  <si>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</si>
  <si>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</si>
  <si>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</si>
  <si>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</si>
  <si>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</si>
  <si>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</si>
  <si>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</si>
  <si>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</si>
  <si>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</si>
  <si>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</si>
  <si>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</si>
  <si>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</si>
  <si>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</si>
  <si>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</si>
  <si>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</si>
  <si>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</si>
  <si>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</si>
  <si>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</si>
  <si>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</si>
  <si>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</si>
  <si>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</si>
  <si>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</si>
  <si>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</si>
  <si>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</si>
  <si>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</si>
  <si>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</si>
  <si>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</si>
  <si>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</si>
  <si>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</si>
  <si>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</si>
  <si>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</si>
  <si>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</si>
  <si>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</si>
  <si>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</si>
  <si>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</si>
  <si>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</si>
  <si>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</si>
  <si>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</si>
  <si>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</si>
  <si>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</si>
  <si>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</si>
  <si>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</si>
  <si>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</si>
  <si>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</si>
  <si>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</si>
  <si>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</si>
  <si>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</si>
  <si>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</si>
  <si>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</si>
  <si>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</si>
  <si>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</si>
  <si>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</si>
  <si>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</si>
  <si>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</si>
  <si>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</si>
  <si>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</si>
  <si>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</si>
  <si>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</si>
  <si>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</si>
  <si>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</si>
  <si>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</si>
  <si>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</si>
  <si>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</si>
  <si>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</si>
  <si>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</si>
  <si>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</si>
  <si>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</si>
  <si>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</si>
  <si>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</si>
  <si>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</si>
  <si>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</si>
  <si>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</si>
  <si>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</si>
  <si>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</si>
  <si>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</si>
  <si>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</si>
  <si>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</si>
  <si>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</si>
  <si>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</si>
  <si>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</si>
  <si>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</si>
  <si>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</si>
  <si>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</si>
  <si>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</si>
  <si>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</si>
  <si>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</si>
  <si>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</si>
  <si>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</si>
  <si>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</si>
  <si>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</si>
  <si>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</si>
  <si>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</si>
  <si>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</si>
  <si>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</si>
  <si>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</si>
  <si>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</si>
  <si>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</si>
  <si>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</si>
  <si>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</si>
  <si>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</si>
  <si>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</si>
  <si>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</si>
  <si>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</si>
  <si>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</si>
  <si>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</si>
  <si>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</si>
  <si>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</si>
  <si>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</si>
  <si>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</si>
  <si>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</si>
  <si>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</si>
  <si>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</si>
  <si>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</si>
  <si>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</si>
  <si>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</si>
  <si>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</si>
  <si>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</si>
  <si>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</si>
  <si>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</si>
  <si>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</si>
  <si>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</si>
  <si>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</si>
  <si>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</si>
  <si>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</si>
  <si>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</si>
  <si>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</si>
  <si>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</si>
  <si>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</si>
  <si>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</si>
  <si>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</si>
  <si>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</si>
  <si>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</si>
  <si>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</si>
  <si>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</si>
  <si>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</si>
  <si>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</si>
  <si>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</si>
  <si>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</si>
  <si>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</si>
  <si>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</si>
  <si>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</si>
  <si>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</si>
  <si>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</si>
  <si>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</si>
  <si>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</si>
  <si>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</si>
  <si>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</si>
  <si>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</si>
  <si>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</si>
  <si>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</si>
  <si>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</si>
  <si>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</si>
  <si>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</si>
  <si>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</si>
  <si>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</si>
  <si>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</si>
  <si>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</si>
  <si>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</si>
  <si>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</si>
  <si>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</si>
  <si>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</si>
  <si>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</si>
  <si>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</si>
  <si>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</si>
  <si>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</si>
  <si>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</si>
  <si>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</si>
  <si>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</si>
  <si>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</si>
  <si>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</si>
  <si>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</si>
  <si>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</si>
  <si>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</si>
  <si>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</si>
  <si>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</si>
  <si>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</si>
  <si>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</si>
  <si>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</si>
  <si>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</si>
  <si>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</si>
  <si>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</si>
  <si>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</si>
  <si>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</si>
  <si>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</si>
  <si>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</si>
  <si>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</si>
  <si>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</si>
  <si>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</si>
  <si>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</si>
  <si>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</si>
  <si>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</si>
  <si>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</si>
  <si>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</si>
  <si>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</si>
  <si>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</si>
  <si>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</si>
  <si>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</si>
  <si>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</si>
  <si>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</si>
  <si>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</si>
  <si>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</si>
  <si>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</si>
  <si>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</si>
  <si>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</si>
  <si>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</si>
  <si>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</si>
  <si>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</si>
  <si>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</si>
  <si>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</si>
  <si>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</si>
  <si>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</si>
  <si>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</si>
  <si>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</si>
  <si>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</si>
  <si>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</si>
  <si>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</si>
  <si>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</si>
  <si>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</si>
  <si>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</si>
  <si>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</si>
  <si>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</si>
  <si>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</si>
  <si>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</si>
  <si>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</si>
  <si>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</si>
  <si>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</si>
  <si>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</si>
  <si>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</si>
  <si>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</si>
  <si>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</si>
  <si>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</si>
  <si>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</si>
  <si>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</si>
  <si>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</si>
  <si>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</si>
  <si>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</si>
  <si>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</si>
  <si>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</si>
  <si>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</si>
  <si>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</si>
  <si>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</si>
  <si>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</si>
  <si>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</si>
  <si>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</si>
  <si>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</si>
  <si>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</si>
  <si>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</si>
  <si>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</si>
  <si>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</si>
  <si>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</si>
  <si>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</si>
  <si>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</si>
  <si>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</si>
  <si>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</si>
  <si>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</si>
  <si>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</si>
  <si>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</si>
  <si>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</si>
  <si>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</si>
  <si>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</si>
  <si>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</si>
  <si>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</si>
  <si>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</si>
  <si>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</si>
  <si>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</si>
  <si>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</si>
  <si>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</si>
  <si>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</si>
  <si>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</si>
  <si>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</si>
  <si>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</si>
  <si>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</si>
  <si>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</si>
  <si>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</si>
  <si>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</si>
  <si>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</si>
  <si>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</si>
  <si>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</si>
  <si>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</si>
  <si>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</si>
  <si>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</si>
  <si>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</si>
  <si>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</si>
  <si>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</si>
  <si>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</si>
  <si>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</si>
  <si>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</si>
  <si>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</si>
  <si>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</si>
  <si>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</si>
  <si>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</si>
  <si>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</si>
  <si>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</si>
  <si>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</si>
  <si>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</si>
  <si>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</si>
  <si>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</si>
  <si>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</si>
  <si>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</si>
  <si>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</si>
  <si>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</si>
  <si>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</si>
  <si>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</si>
  <si>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</si>
  <si>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</si>
  <si>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</si>
  <si>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</si>
  <si>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</si>
  <si>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</si>
  <si>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</si>
  <si>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</si>
  <si>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</si>
  <si>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</si>
  <si>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</si>
  <si>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</si>
  <si>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</si>
  <si>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</si>
  <si>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</si>
  <si>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</si>
  <si>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</si>
  <si>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</si>
  <si>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</si>
  <si>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</si>
  <si>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</si>
  <si>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</si>
  <si>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</si>
  <si>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</si>
  <si>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</si>
  <si>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</si>
  <si>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</si>
  <si>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</si>
  <si>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</si>
  <si>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</si>
  <si>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</si>
  <si>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</si>
  <si>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</si>
  <si>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</si>
  <si>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</si>
  <si>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</si>
  <si>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</si>
  <si>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</si>
  <si>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</si>
  <si>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</si>
  <si>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</si>
  <si>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</si>
  <si>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</si>
  <si>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</si>
  <si>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</si>
  <si>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</si>
  <si>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</si>
  <si>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</si>
  <si>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</si>
  <si>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</si>
  <si>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</si>
  <si>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</si>
  <si>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</si>
  <si>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</si>
  <si>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</si>
  <si>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</si>
  <si>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</si>
  <si>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</si>
  <si>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</si>
  <si>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</si>
  <si>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</si>
  <si>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</si>
  <si>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</si>
  <si>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</si>
  <si>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</si>
  <si>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</si>
  <si>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</si>
  <si>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</si>
  <si>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</si>
  <si>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</si>
  <si>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</si>
  <si>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</si>
  <si>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</si>
  <si>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</si>
  <si>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</si>
  <si>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</si>
  <si>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</si>
  <si>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</si>
  <si>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</si>
  <si>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</si>
  <si>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</si>
  <si>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</si>
  <si>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</si>
  <si>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</si>
  <si>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</si>
  <si>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</si>
  <si>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</si>
  <si>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</si>
  <si>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</si>
  <si>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</si>
  <si>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</si>
  <si>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</si>
  <si>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</si>
  <si>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</si>
  <si>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</si>
  <si>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</si>
  <si>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</si>
  <si>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</si>
  <si>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</si>
  <si>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</si>
  <si>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</si>
  <si>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</si>
  <si>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</si>
  <si>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</si>
  <si>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</si>
  <si>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</si>
  <si>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</si>
  <si>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</si>
  <si>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</si>
  <si>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</si>
  <si>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</si>
  <si>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</si>
  <si>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</si>
  <si>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</si>
  <si>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</si>
  <si>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</si>
  <si>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</si>
  <si>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</si>
  <si>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</si>
  <si>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</si>
  <si>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</si>
  <si>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</si>
  <si>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</si>
  <si>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</si>
  <si>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</si>
  <si>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</si>
  <si>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</si>
  <si>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</si>
  <si>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</si>
  <si>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</si>
  <si>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</si>
  <si>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</si>
  <si>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</si>
  <si>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</si>
  <si>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</si>
  <si>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</si>
  <si>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</si>
  <si>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</si>
  <si>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</si>
  <si>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</si>
  <si>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</si>
  <si>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</si>
  <si>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</si>
  <si>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</si>
  <si>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</si>
  <si>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</si>
  <si>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</si>
  <si>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</si>
  <si>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</si>
  <si>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</si>
  <si>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</si>
  <si>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</si>
  <si>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</si>
  <si>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</si>
  <si>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</si>
  <si>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</si>
  <si>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</si>
  <si>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</si>
  <si>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</si>
  <si>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</si>
  <si>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</si>
  <si>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</si>
  <si>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</si>
  <si>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</si>
  <si>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</si>
  <si>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</si>
  <si>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</si>
  <si>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</si>
  <si>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</si>
  <si>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</si>
  <si>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</si>
  <si>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</si>
  <si>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</si>
  <si>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</si>
  <si>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</si>
  <si>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</si>
  <si>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</si>
  <si>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</si>
  <si>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</si>
  <si>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</si>
  <si>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</si>
  <si>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</si>
  <si>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</si>
  <si>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</si>
  <si>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</si>
  <si>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</si>
  <si>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</si>
  <si>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</si>
  <si>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</si>
  <si>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</si>
  <si>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</si>
  <si>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</si>
  <si>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</si>
  <si>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</si>
  <si>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</si>
  <si>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</si>
  <si>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</si>
  <si>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</si>
  <si>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</si>
  <si>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</si>
  <si>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</si>
  <si>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</si>
  <si>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</si>
  <si>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</si>
  <si>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</si>
  <si>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</si>
  <si>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</si>
  <si>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</si>
  <si>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</si>
  <si>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</si>
  <si>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</si>
  <si>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</si>
  <si>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</si>
  <si>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</si>
  <si>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</si>
  <si>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</si>
  <si>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</si>
  <si>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</si>
  <si>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</si>
  <si>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</si>
  <si>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</si>
  <si>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</si>
  <si>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</si>
  <si>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</si>
  <si>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</si>
  <si>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</si>
  <si>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</si>
  <si>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</si>
  <si>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</si>
  <si>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</si>
  <si>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</si>
  <si>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</si>
  <si>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</si>
  <si>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</si>
  <si>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</si>
  <si>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</si>
  <si>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</si>
  <si>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</si>
  <si>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</si>
  <si>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</si>
  <si>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</si>
  <si>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</si>
  <si>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</si>
  <si>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</si>
  <si>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</si>
  <si>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</si>
  <si>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</si>
  <si>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</si>
  <si>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</si>
  <si>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</si>
  <si>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</si>
  <si>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</si>
  <si>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</si>
  <si>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</si>
  <si>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</si>
  <si>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</si>
  <si>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</si>
  <si>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</si>
  <si>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</si>
  <si>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</si>
  <si>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</si>
  <si>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</si>
  <si>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</si>
  <si>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</si>
  <si>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</si>
  <si>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</si>
  <si>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</si>
  <si>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</si>
  <si>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</si>
  <si>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</si>
  <si>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</si>
  <si>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</si>
  <si>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</si>
  <si>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</si>
  <si>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</si>
  <si>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</si>
  <si>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</si>
  <si>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</si>
  <si>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</si>
  <si>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</si>
  <si>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</si>
  <si>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</si>
  <si>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</si>
  <si>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</si>
  <si>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</si>
  <si>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</si>
  <si>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</si>
  <si>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</si>
  <si>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</si>
  <si>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</si>
  <si>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</si>
  <si>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</si>
  <si>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</si>
  <si>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</si>
  <si>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</si>
  <si>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</si>
  <si>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</si>
  <si>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</si>
  <si>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</si>
  <si>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</si>
  <si>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</si>
  <si>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</si>
  <si>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</si>
  <si>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</si>
  <si>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</si>
  <si>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</si>
  <si>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</si>
  <si>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</si>
  <si>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</si>
  <si>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</si>
  <si>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</si>
  <si>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</si>
  <si>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</si>
  <si>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</si>
  <si>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</si>
  <si>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</si>
  <si>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</si>
  <si>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</si>
  <si>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</si>
  <si>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</si>
  <si>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</si>
  <si>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</si>
  <si>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</si>
  <si>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</si>
  <si>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</si>
  <si>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</si>
  <si>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</si>
  <si>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</si>
  <si>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</si>
  <si>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</si>
  <si>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</si>
  <si>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</si>
  <si>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</si>
  <si>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</si>
  <si>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</si>
  <si>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</si>
  <si>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</si>
  <si>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</si>
  <si>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</si>
  <si>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</si>
  <si>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</si>
  <si>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</si>
  <si>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</si>
  <si>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</si>
  <si>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</si>
  <si>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</si>
  <si>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</si>
  <si>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</si>
  <si>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</si>
  <si>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</si>
  <si>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</si>
  <si>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</si>
  <si>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</si>
  <si>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</si>
  <si>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</si>
  <si>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</si>
  <si>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</si>
  <si>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</si>
  <si>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</si>
  <si>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</si>
  <si>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</si>
  <si>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</si>
  <si>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</si>
  <si>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</si>
  <si>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</si>
  <si>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</si>
  <si>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</si>
  <si>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</si>
  <si>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</si>
  <si>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</si>
  <si>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</si>
  <si>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</si>
  <si>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</si>
  <si>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</si>
  <si>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</si>
  <si>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</si>
  <si>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</si>
  <si>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</si>
  <si>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</si>
  <si>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</si>
  <si>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</si>
  <si>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</si>
  <si>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</si>
  <si>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</si>
  <si>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</si>
  <si>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</si>
  <si>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</si>
  <si>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</si>
  <si>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</si>
  <si>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</si>
  <si>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</si>
  <si>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</si>
  <si>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</si>
  <si>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</si>
  <si>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</si>
  <si>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</si>
  <si>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</si>
  <si>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</si>
  <si>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</si>
  <si>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</si>
  <si>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</si>
  <si>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</si>
  <si>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</si>
  <si>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</si>
  <si>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</si>
  <si>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</si>
  <si>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</si>
  <si>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</si>
  <si>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</si>
  <si>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</si>
  <si>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</si>
  <si>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</si>
  <si>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</si>
  <si>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</si>
  <si>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</si>
  <si>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</si>
  <si>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</si>
  <si>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</si>
  <si>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</si>
  <si>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</si>
  <si>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</si>
  <si>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</si>
  <si>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</si>
  <si>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</si>
  <si>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</si>
  <si>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</si>
  <si>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</si>
  <si>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</si>
  <si>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</si>
  <si>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</si>
  <si>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</si>
  <si>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</si>
  <si>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</si>
  <si>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</si>
  <si>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</si>
  <si>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</si>
  <si>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</si>
  <si>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</si>
  <si>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</si>
  <si>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</si>
  <si>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</si>
  <si>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</si>
  <si>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</si>
  <si>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</si>
  <si>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</si>
  <si>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</si>
  <si>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</si>
  <si>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</si>
  <si>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</si>
  <si>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</si>
  <si>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</si>
  <si>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</si>
  <si>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</si>
  <si>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</si>
  <si>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</si>
  <si>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</si>
  <si>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</si>
  <si>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</si>
  <si>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</si>
  <si>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</si>
  <si>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</si>
  <si>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</si>
  <si>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</si>
  <si>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</si>
  <si>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</si>
  <si>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</si>
  <si>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</si>
  <si>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</si>
  <si>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</si>
  <si>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</si>
  <si>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</si>
  <si>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</si>
  <si>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</si>
  <si>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</si>
  <si>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</si>
  <si>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</si>
  <si>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</si>
  <si>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</si>
  <si>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</si>
  <si>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</si>
  <si>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</si>
  <si>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</si>
  <si>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</si>
  <si>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</si>
  <si>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</si>
  <si>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</si>
  <si>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</si>
  <si>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</si>
  <si>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</si>
  <si>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</si>
  <si>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</si>
  <si>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</si>
  <si>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</si>
  <si>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</si>
  <si>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</si>
  <si>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</si>
  <si>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</si>
  <si>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</si>
  <si>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</si>
  <si>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</si>
  <si>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</si>
  <si>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</si>
  <si>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</si>
  <si>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</si>
  <si>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</si>
  <si>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</si>
  <si>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</si>
  <si>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</si>
  <si>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</si>
  <si>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</si>
  <si>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</si>
  <si>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</si>
  <si>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</si>
  <si>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</si>
  <si>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</si>
  <si>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</si>
  <si>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</si>
  <si>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</si>
  <si>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</si>
  <si>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</si>
  <si>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</si>
  <si>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</si>
  <si>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</si>
  <si>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</si>
  <si>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</si>
  <si>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</si>
  <si>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</si>
  <si>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</si>
  <si>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</si>
  <si>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</si>
  <si>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</si>
  <si>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</si>
  <si>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</si>
  <si>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</si>
  <si>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</si>
  <si>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</si>
  <si>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</si>
  <si>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</si>
  <si>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</si>
  <si>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</si>
  <si>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</si>
  <si>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</si>
  <si>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</si>
  <si>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</si>
  <si>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</si>
  <si>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</si>
  <si>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</si>
  <si>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</si>
  <si>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</si>
  <si>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</si>
  <si>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</si>
  <si>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</si>
  <si>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</si>
  <si>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</si>
  <si>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</si>
  <si>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</si>
  <si>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</si>
  <si>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</si>
  <si>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</si>
  <si>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</si>
  <si>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</si>
  <si>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</si>
  <si>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</si>
  <si>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</si>
  <si>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</si>
  <si>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</si>
  <si>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</si>
  <si>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</si>
  <si>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</si>
  <si>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</si>
  <si>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</si>
  <si>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</si>
  <si>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</si>
  <si>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</si>
  <si>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</si>
  <si>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</si>
  <si>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</si>
  <si>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</si>
  <si>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</si>
  <si>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</si>
  <si>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</si>
  <si>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</si>
  <si>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</si>
  <si>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</si>
  <si>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</si>
  <si>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</si>
  <si>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</si>
  <si>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</si>
  <si>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</si>
  <si>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</si>
  <si>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</si>
  <si>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</si>
  <si>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</si>
  <si>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</si>
  <si>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</si>
  <si>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</si>
  <si>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</si>
  <si>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</si>
  <si>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</si>
  <si>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</si>
  <si>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</si>
  <si>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</si>
  <si>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</si>
  <si>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</si>
  <si>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</si>
  <si>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</si>
  <si>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</si>
  <si>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</si>
  <si>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</si>
  <si>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</si>
  <si>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</si>
  <si>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</si>
  <si>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</si>
  <si>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</si>
  <si>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</si>
  <si>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</si>
  <si>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</si>
  <si>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</si>
  <si>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</si>
  <si>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</si>
  <si>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</si>
  <si>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</si>
  <si>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</si>
  <si>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</si>
  <si>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</si>
  <si>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</si>
  <si>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</si>
  <si>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</si>
  <si>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</si>
  <si>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</si>
  <si>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</si>
  <si>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</si>
  <si>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</si>
  <si>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</si>
  <si>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</si>
  <si>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</si>
  <si>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</si>
  <si>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</si>
  <si>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</si>
  <si>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</si>
  <si>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</si>
  <si>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</si>
  <si>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</si>
  <si>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</si>
  <si>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</si>
  <si>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</si>
  <si>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</si>
  <si>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</si>
  <si>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</si>
  <si>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</si>
  <si>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</si>
  <si>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</si>
  <si>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</si>
  <si>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</si>
  <si>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</si>
  <si>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</si>
  <si>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</si>
  <si>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</si>
  <si>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</si>
  <si>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</si>
  <si>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</si>
  <si>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</si>
  <si>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</si>
  <si>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</si>
  <si>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</si>
  <si>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</si>
  <si>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</si>
  <si>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</si>
  <si>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</si>
  <si>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</si>
  <si>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</si>
  <si>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</si>
  <si>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</si>
  <si>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</si>
  <si>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</si>
  <si>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</si>
  <si>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</si>
  <si>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</si>
  <si>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</si>
  <si>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</si>
  <si>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</si>
  <si>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</si>
  <si>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</si>
  <si>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</si>
  <si>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</si>
  <si>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</si>
  <si>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</si>
  <si>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</si>
  <si>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</si>
  <si>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</si>
  <si>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</si>
  <si>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</si>
  <si>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</si>
  <si>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</si>
  <si>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</si>
  <si>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</si>
  <si>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</si>
  <si>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</si>
  <si>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</si>
  <si>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</si>
  <si>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</si>
  <si>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</si>
  <si>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</si>
  <si>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</si>
  <si>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</si>
  <si>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</si>
  <si>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</si>
  <si>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</si>
  <si>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</si>
  <si>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</si>
  <si>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</si>
  <si>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</si>
  <si>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</si>
  <si>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</si>
  <si>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</si>
  <si>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</si>
  <si>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</si>
  <si>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</si>
  <si>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</si>
  <si>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</si>
  <si>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</si>
  <si>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</si>
  <si>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</si>
  <si>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</si>
  <si>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</si>
  <si>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</si>
  <si>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</si>
  <si>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</si>
  <si>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</si>
  <si>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</si>
  <si>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</si>
  <si>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</si>
  <si>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</si>
  <si>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</si>
  <si>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</si>
  <si>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</si>
  <si>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</si>
  <si>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</si>
  <si>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</si>
  <si>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</si>
  <si>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</si>
  <si>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</si>
  <si>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</si>
  <si>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</si>
  <si>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</si>
  <si>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</si>
  <si>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</si>
  <si>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</si>
  <si>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</si>
  <si>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</si>
  <si>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</si>
  <si>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</si>
  <si>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</si>
  <si>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</si>
  <si>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</si>
  <si>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</si>
  <si>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</si>
  <si>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</si>
  <si>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</si>
  <si>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</si>
  <si>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</si>
  <si>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</si>
  <si>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</si>
  <si>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</si>
  <si>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</si>
  <si>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</si>
  <si>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</si>
  <si>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</si>
  <si>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</si>
  <si>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</si>
  <si>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</si>
  <si>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</si>
  <si>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</si>
  <si>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</si>
  <si>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</si>
  <si>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</si>
  <si>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</si>
  <si>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</si>
  <si>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</si>
  <si>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</si>
  <si>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</si>
  <si>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</si>
  <si>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</si>
  <si>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</si>
  <si>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</si>
  <si>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</si>
  <si>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</si>
  <si>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</si>
  <si>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</si>
  <si>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</si>
  <si>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</si>
  <si>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</si>
  <si>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</si>
  <si>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</si>
  <si>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</si>
  <si>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</si>
  <si>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</si>
  <si>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</si>
  <si>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</si>
  <si>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</si>
  <si>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</si>
  <si>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</si>
  <si>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</si>
  <si>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</si>
  <si>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</si>
  <si>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</si>
  <si>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</si>
  <si>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</si>
  <si>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</si>
  <si>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</si>
  <si>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</si>
  <si>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</si>
  <si>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</si>
  <si>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</si>
  <si>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</si>
  <si>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</si>
  <si>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</si>
  <si>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</si>
  <si>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</si>
  <si>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</si>
  <si>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</si>
  <si>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</si>
  <si>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</si>
  <si>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</si>
  <si>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</si>
  <si>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</si>
  <si>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</si>
  <si>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</si>
  <si>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</si>
  <si>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</si>
  <si>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</si>
  <si>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</si>
  <si>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</si>
  <si>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</si>
  <si>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</si>
  <si>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</si>
  <si>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</si>
  <si>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</si>
  <si>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</si>
  <si>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</si>
  <si>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</si>
  <si>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</si>
  <si>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</si>
  <si>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</si>
  <si>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</si>
  <si>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</si>
  <si>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</si>
  <si>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</si>
  <si>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</si>
  <si>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</si>
  <si>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</si>
  <si>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</si>
  <si>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</si>
  <si>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</si>
  <si>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</si>
  <si>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</si>
  <si>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</si>
  <si>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</si>
  <si>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</si>
  <si>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</si>
  <si>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</si>
  <si>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</si>
  <si>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</si>
  <si>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</si>
  <si>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</si>
  <si>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</si>
  <si>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</si>
  <si>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</si>
  <si>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</si>
  <si>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</si>
  <si>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</si>
  <si>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</si>
  <si>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</si>
  <si>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</si>
  <si>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</si>
  <si>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</si>
  <si>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</si>
  <si>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</si>
  <si>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</si>
  <si>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</si>
  <si>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</si>
  <si>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</si>
  <si>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</si>
  <si>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</si>
  <si>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</si>
  <si>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</si>
  <si>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</si>
  <si>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</si>
  <si>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</si>
  <si>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</si>
  <si>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</si>
  <si>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</si>
  <si>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</si>
  <si>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</si>
  <si>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</si>
  <si>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</si>
  <si>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</si>
  <si>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</si>
  <si>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</si>
  <si>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</si>
  <si>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</si>
  <si>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</si>
  <si>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</si>
  <si>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</si>
  <si>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</si>
  <si>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</si>
  <si>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</si>
  <si>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</si>
  <si>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</si>
  <si>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</si>
  <si>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</si>
  <si>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</si>
  <si>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</si>
  <si>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</si>
  <si>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</si>
  <si>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</si>
  <si>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</si>
  <si>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</si>
  <si>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</si>
  <si>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</si>
  <si>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</si>
  <si>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</si>
  <si>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</si>
  <si>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</si>
  <si>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</si>
  <si>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</si>
  <si>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</si>
  <si>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</si>
  <si>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</si>
  <si>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</si>
  <si>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</si>
  <si>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</si>
  <si>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</si>
  <si>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</si>
  <si>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</si>
  <si>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</si>
  <si>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</si>
  <si>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</si>
  <si>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</si>
  <si>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</si>
  <si>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</si>
  <si>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</si>
  <si>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</si>
  <si>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</si>
  <si>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</si>
  <si>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</si>
  <si>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</si>
  <si>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</si>
  <si>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</si>
  <si>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</si>
  <si>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</si>
  <si>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</si>
  <si>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</si>
  <si>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</si>
  <si>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</si>
  <si>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</si>
  <si>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</si>
  <si>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</si>
  <si>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</si>
  <si>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</si>
  <si>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</si>
  <si>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</si>
  <si>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</si>
  <si>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</si>
  <si>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</si>
  <si>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</si>
  <si>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</si>
  <si>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</si>
  <si>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</si>
  <si>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</si>
  <si>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</si>
  <si>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</si>
  <si>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</si>
  <si>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</si>
  <si>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</si>
  <si>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</si>
  <si>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</si>
  <si>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</si>
  <si>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</si>
  <si>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</si>
  <si>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</si>
  <si>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</si>
  <si>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</si>
  <si>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</si>
  <si>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</si>
  <si>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</si>
  <si>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</si>
  <si>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</si>
  <si>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</si>
  <si>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</si>
  <si>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</si>
  <si>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</si>
  <si>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</si>
  <si>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</si>
  <si>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</si>
  <si>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</si>
  <si>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</si>
  <si>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</si>
  <si>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</si>
  <si>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</si>
  <si>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</si>
  <si>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</si>
  <si>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</si>
  <si>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</si>
  <si>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</si>
  <si>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</si>
  <si>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</si>
  <si>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</si>
  <si>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</si>
  <si>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</si>
  <si>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</si>
  <si>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</si>
  <si>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</si>
  <si>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</si>
  <si>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</si>
  <si>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</si>
  <si>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</si>
  <si>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</si>
  <si>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</si>
  <si>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</si>
  <si>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</si>
  <si>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</si>
  <si>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</si>
  <si>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</si>
  <si>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</si>
  <si>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</si>
  <si>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</si>
  <si>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</si>
  <si>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</si>
  <si>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</si>
  <si>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</si>
  <si>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</si>
  <si>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</si>
  <si>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</si>
  <si>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</si>
  <si>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</si>
  <si>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</si>
  <si>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</si>
  <si>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</si>
  <si>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</si>
  <si>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</si>
  <si>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</si>
  <si>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</si>
  <si>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</si>
  <si>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</si>
  <si>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</si>
  <si>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</si>
  <si>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</si>
  <si>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</si>
  <si>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</si>
  <si>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</si>
  <si>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</si>
  <si>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</si>
  <si>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</si>
  <si>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</si>
  <si>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</si>
  <si>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</si>
  <si>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</si>
  <si>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</si>
  <si>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</si>
  <si>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</si>
  <si>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</si>
  <si>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</si>
  <si>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</si>
  <si>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</si>
  <si>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</si>
  <si>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</si>
  <si>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</si>
  <si>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</si>
  <si>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</si>
  <si>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</si>
  <si>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</si>
  <si>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</si>
  <si>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</si>
  <si>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</si>
  <si>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</si>
  <si>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</si>
  <si>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</si>
  <si>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</si>
  <si>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</si>
  <si>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</si>
  <si>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</si>
  <si>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</si>
  <si>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</si>
  <si>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</si>
  <si>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</si>
  <si>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</si>
  <si>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</si>
  <si>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</si>
  <si>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</si>
  <si>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</si>
  <si>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</si>
  <si>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</si>
  <si>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</si>
  <si>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</si>
  <si>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</si>
  <si>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</si>
  <si>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</si>
  <si>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</si>
  <si>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</si>
  <si>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</si>
  <si>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</si>
  <si>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</si>
  <si>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</si>
  <si>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</si>
  <si>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</si>
  <si>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</si>
  <si>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</si>
  <si>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</si>
  <si>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</si>
  <si>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</si>
  <si>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</si>
  <si>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</si>
  <si>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</si>
  <si>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</si>
  <si>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</si>
  <si>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</si>
  <si>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</si>
  <si>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</si>
  <si>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</si>
  <si>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</si>
  <si>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</si>
  <si>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</si>
  <si>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</si>
  <si>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</si>
  <si>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</si>
  <si>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</si>
  <si>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</si>
  <si>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</si>
  <si>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</si>
  <si>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</si>
  <si>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</si>
  <si>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</si>
  <si>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</si>
  <si>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</si>
  <si>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</si>
  <si>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</si>
  <si>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</si>
  <si>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</si>
  <si>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</si>
  <si>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</si>
  <si>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</si>
  <si>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</si>
  <si>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</si>
  <si>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</si>
  <si>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</si>
  <si>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</si>
  <si>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</si>
  <si>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</si>
  <si>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</si>
  <si>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</si>
  <si>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</si>
  <si>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</si>
  <si>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</si>
  <si>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</si>
  <si>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</si>
  <si>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</si>
  <si>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</si>
  <si>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</si>
  <si>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</si>
  <si>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</si>
  <si>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</si>
  <si>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</si>
  <si>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</si>
  <si>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</si>
  <si>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</si>
  <si>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</si>
  <si>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</si>
  <si>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</si>
  <si>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</si>
  <si>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</si>
  <si>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</si>
  <si>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</si>
  <si>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</si>
  <si>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</si>
  <si>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</si>
  <si>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</si>
  <si>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</si>
  <si>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</si>
  <si>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</si>
  <si>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</si>
  <si>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</si>
  <si>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</si>
  <si>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</si>
  <si>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</si>
  <si>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</si>
  <si>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</si>
  <si>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</si>
  <si>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</si>
  <si>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</si>
  <si>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</si>
  <si>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</si>
  <si>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</si>
  <si>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</si>
  <si>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</si>
  <si>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</si>
  <si>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</si>
  <si>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</si>
  <si>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</si>
  <si>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</si>
  <si>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</si>
  <si>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</si>
  <si>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</si>
  <si>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</si>
  <si>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</si>
  <si>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</si>
  <si>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</si>
  <si>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</si>
  <si>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</si>
  <si>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</si>
  <si>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</si>
  <si>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</si>
  <si>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</si>
  <si>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</si>
  <si>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</si>
  <si>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</si>
  <si>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</si>
  <si>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</si>
  <si>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</si>
  <si>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</si>
  <si>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</si>
  <si>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</si>
  <si>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</si>
  <si>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</si>
  <si>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</si>
  <si>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</si>
  <si>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</si>
  <si>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</si>
  <si>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</si>
  <si>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</si>
  <si>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</si>
  <si>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</si>
  <si>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</si>
  <si>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</si>
  <si>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</si>
  <si>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</si>
  <si>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</si>
  <si>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</si>
  <si>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</si>
  <si>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</si>
  <si>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</si>
  <si>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</si>
  <si>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</si>
  <si>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</si>
  <si>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</si>
  <si>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</si>
  <si>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</si>
  <si>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</si>
  <si>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</si>
  <si>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</si>
  <si>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</si>
  <si>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</si>
  <si>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</si>
  <si>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</si>
  <si>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</si>
  <si>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</si>
  <si>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</si>
  <si>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</si>
  <si>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</si>
  <si>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</si>
  <si>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</si>
  <si>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</si>
  <si>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</si>
  <si>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</si>
  <si>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</si>
  <si>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</si>
  <si>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</si>
  <si>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</si>
  <si>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</si>
  <si>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</si>
  <si>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</si>
  <si>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</si>
  <si>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</si>
  <si>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</si>
  <si>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</si>
  <si>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</si>
  <si>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</si>
  <si>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</si>
  <si>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</si>
  <si>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</si>
  <si>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</si>
  <si>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</si>
  <si>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</si>
  <si>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</si>
  <si>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</si>
  <si>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</si>
  <si>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</si>
  <si>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</si>
  <si>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</si>
  <si>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</si>
  <si>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</si>
  <si>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</si>
  <si>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</si>
  <si>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</si>
  <si>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</si>
  <si>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</si>
  <si>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</si>
  <si>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</si>
  <si>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</si>
  <si>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</si>
  <si>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</si>
  <si>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</si>
  <si>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</si>
  <si>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</si>
  <si>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</si>
  <si>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</si>
  <si>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</si>
  <si>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</si>
  <si>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</si>
  <si>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</si>
  <si>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</si>
  <si>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</si>
  <si>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</si>
  <si>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</si>
  <si>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</si>
  <si>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</si>
  <si>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</si>
  <si>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</si>
  <si>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</si>
  <si>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</si>
  <si>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</si>
  <si>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</si>
  <si>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</si>
  <si>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</si>
  <si>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</si>
  <si>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</si>
  <si>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</si>
  <si>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</si>
  <si>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</si>
  <si>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</si>
  <si>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</si>
  <si>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</si>
  <si>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</si>
  <si>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</si>
  <si>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</si>
  <si>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</si>
  <si>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</si>
  <si>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</si>
  <si>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</si>
  <si>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</si>
  <si>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</si>
  <si>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</si>
  <si>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</si>
  <si>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</si>
  <si>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</si>
  <si>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</si>
  <si>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</si>
  <si>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</si>
  <si>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</si>
  <si>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</si>
  <si>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</si>
  <si>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</si>
  <si>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</si>
  <si>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</si>
  <si>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</si>
  <si>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</si>
  <si>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</si>
  <si>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</si>
  <si>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</si>
  <si>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</si>
  <si>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</si>
  <si>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</si>
  <si>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</si>
  <si>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</si>
  <si>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</si>
  <si>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</si>
  <si>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</si>
  <si>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</si>
  <si>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</si>
  <si>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</si>
  <si>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</si>
  <si>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</si>
  <si>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</si>
  <si>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</si>
  <si>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</si>
  <si>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</si>
  <si>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</si>
  <si>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</si>
  <si>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</si>
  <si>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</si>
  <si>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</si>
  <si>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</si>
  <si>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</si>
  <si>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</si>
  <si>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</si>
  <si>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</si>
  <si>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</si>
  <si>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</si>
  <si>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</si>
  <si>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</si>
  <si>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</si>
  <si>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</si>
  <si>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</si>
  <si>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</si>
  <si>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</si>
  <si>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</si>
  <si>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</si>
  <si>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</si>
  <si>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</si>
  <si>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</si>
  <si>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</si>
  <si>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</si>
  <si>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</si>
  <si>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</si>
  <si>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</si>
  <si>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</si>
  <si>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</si>
  <si>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</si>
  <si>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</si>
  <si>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</si>
  <si>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</si>
  <si>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</si>
  <si>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</si>
  <si>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</si>
  <si>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</si>
  <si>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</si>
  <si>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</si>
  <si>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</si>
  <si>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</si>
  <si>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</si>
  <si>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</si>
  <si>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</si>
  <si>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</si>
  <si>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</si>
  <si>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</si>
  <si>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</si>
  <si>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</si>
  <si>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</si>
  <si>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</si>
  <si>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</si>
  <si>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</si>
  <si>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</si>
  <si>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</si>
  <si>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</si>
  <si>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</si>
  <si>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</si>
  <si>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</si>
  <si>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</si>
  <si>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</si>
  <si>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</si>
  <si>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</si>
  <si>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</si>
  <si>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</si>
  <si>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</si>
  <si>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</si>
  <si>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</si>
  <si>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</si>
  <si>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</si>
  <si>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</si>
  <si>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</si>
  <si>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</si>
  <si>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</si>
  <si>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</si>
  <si>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</si>
  <si>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</si>
  <si>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</si>
  <si>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</si>
  <si>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</si>
  <si>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</si>
  <si>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</si>
  <si>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</si>
  <si>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</si>
  <si>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</si>
  <si>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</si>
  <si>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</si>
  <si>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</si>
  <si>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</si>
  <si>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</si>
  <si>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</si>
  <si>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</si>
  <si>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</si>
  <si>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</si>
  <si>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</si>
  <si>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</si>
  <si>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</si>
  <si>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</si>
  <si>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</si>
  <si>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</si>
  <si>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</si>
  <si>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</si>
  <si>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</si>
  <si>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</si>
  <si>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</si>
  <si>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</si>
  <si>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</si>
  <si>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</si>
  <si>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</si>
  <si>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</si>
  <si>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</si>
  <si>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</si>
  <si>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</si>
  <si>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</si>
  <si>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</si>
  <si>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</si>
  <si>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</si>
  <si>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</si>
  <si>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</si>
  <si>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</si>
  <si>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</si>
  <si>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</si>
  <si>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</si>
  <si>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</si>
  <si>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</si>
  <si>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</si>
  <si>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</si>
  <si>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</si>
  <si>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</si>
  <si>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</si>
  <si>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</si>
  <si>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</si>
  <si>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</si>
  <si>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</si>
  <si>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</si>
  <si>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</si>
  <si>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</si>
  <si>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</si>
  <si>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</si>
  <si>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</si>
  <si>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</si>
  <si>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</si>
  <si>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</si>
  <si>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</si>
  <si>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</si>
  <si>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</si>
  <si>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</si>
  <si>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</si>
  <si>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</si>
  <si>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</si>
  <si>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</si>
  <si>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</si>
  <si>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</si>
  <si>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</si>
  <si>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</si>
  <si>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</si>
  <si>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</si>
  <si>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</si>
  <si>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</si>
  <si>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</si>
  <si>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</si>
  <si>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</si>
  <si>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</si>
  <si>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</si>
  <si>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</si>
  <si>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</si>
  <si>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</si>
  <si>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</si>
  <si>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</si>
  <si>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</si>
  <si>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</si>
  <si>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</si>
  <si>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</si>
  <si>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</si>
  <si>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</si>
  <si>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</si>
  <si>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</si>
  <si>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</si>
  <si>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</si>
  <si>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</si>
  <si>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</si>
  <si>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</si>
  <si>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</si>
  <si>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</si>
  <si>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</si>
  <si>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</si>
  <si>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</si>
  <si>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</si>
  <si>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</si>
  <si>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</si>
  <si>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</si>
  <si>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</si>
  <si>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</si>
  <si>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</si>
  <si>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</si>
  <si>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</si>
  <si>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</si>
  <si>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</si>
  <si>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</si>
  <si>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</si>
  <si>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</si>
  <si>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</si>
  <si>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</si>
  <si>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</si>
  <si>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</si>
  <si>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</si>
  <si>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</si>
  <si>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</si>
  <si>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</si>
  <si>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</si>
  <si>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</si>
  <si>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</si>
  <si>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</si>
  <si>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</si>
  <si>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</si>
  <si>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</si>
  <si>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</si>
  <si>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</si>
  <si>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</si>
  <si>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</si>
  <si>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</si>
  <si>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</si>
  <si>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</si>
  <si>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</si>
  <si>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</si>
  <si>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</si>
  <si>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</si>
  <si>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</si>
  <si>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</si>
  <si>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</si>
  <si>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</si>
  <si>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</si>
  <si>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</si>
  <si>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</si>
  <si>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</si>
  <si>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</si>
  <si>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</si>
  <si>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</si>
  <si>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</si>
  <si>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</si>
  <si>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</si>
  <si>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</si>
  <si>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</si>
  <si>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</si>
  <si>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</si>
  <si>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</si>
  <si>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</si>
  <si>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</si>
  <si>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</si>
  <si>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</si>
  <si>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</si>
  <si>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</si>
  <si>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</si>
  <si>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</si>
  <si>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</si>
  <si>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</si>
  <si>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</si>
  <si>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</si>
  <si>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</si>
  <si>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</si>
  <si>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</si>
  <si>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</si>
  <si>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</si>
  <si>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</si>
  <si>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</si>
  <si>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</si>
  <si>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</si>
  <si>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</si>
  <si>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</si>
  <si>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</si>
  <si>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</si>
  <si>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</si>
  <si>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</si>
  <si>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</si>
  <si>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</si>
  <si>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</si>
  <si>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</si>
  <si>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</si>
  <si>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</si>
  <si>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</si>
  <si>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</si>
  <si>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</si>
  <si>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</si>
  <si>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</si>
  <si>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</si>
  <si>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</si>
  <si>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</si>
  <si>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</si>
  <si>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</si>
  <si>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</si>
  <si>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</si>
  <si>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</si>
  <si>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</si>
  <si>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</si>
  <si>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</si>
  <si>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</si>
  <si>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</si>
  <si>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</si>
  <si>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</si>
  <si>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</si>
  <si>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</si>
  <si>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</si>
  <si>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</si>
  <si>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</si>
  <si>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</si>
  <si>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</si>
  <si>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</si>
  <si>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</si>
  <si>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</si>
  <si>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</si>
  <si>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</si>
  <si>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</si>
  <si>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</si>
  <si>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</si>
  <si>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</si>
  <si>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</si>
  <si>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</si>
  <si>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</si>
  <si>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</si>
  <si>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</si>
  <si>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</si>
  <si>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</si>
  <si>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</si>
  <si>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</si>
  <si>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</si>
  <si>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</si>
  <si>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</si>
  <si>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</si>
  <si>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</si>
  <si>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</si>
  <si>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</si>
  <si>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</si>
  <si>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</si>
  <si>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</si>
  <si>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</si>
  <si>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</si>
  <si>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</si>
  <si>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</si>
  <si>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</si>
  <si>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</si>
  <si>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</si>
  <si>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</si>
  <si>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</si>
  <si>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</si>
  <si>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</si>
  <si>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</si>
  <si>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</si>
  <si>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</si>
  <si>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</si>
  <si>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</si>
  <si>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</si>
  <si>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</si>
  <si>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</si>
  <si>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</si>
  <si>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</si>
  <si>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</si>
  <si>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</si>
  <si>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</si>
  <si>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</si>
  <si>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</si>
  <si>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</si>
  <si>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</si>
  <si>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</si>
  <si>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</si>
  <si>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</si>
  <si>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</si>
  <si>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</si>
  <si>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</si>
  <si>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</si>
  <si>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</si>
  <si>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</si>
  <si>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</si>
  <si>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</si>
  <si>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</si>
  <si>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</si>
  <si>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</si>
  <si>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</si>
  <si>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</si>
  <si>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</si>
  <si>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</si>
  <si>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</si>
  <si>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</si>
  <si>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</si>
  <si>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</si>
  <si>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</si>
  <si>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</si>
  <si>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</si>
  <si>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</si>
  <si>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</si>
  <si>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</si>
  <si>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</si>
  <si>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</si>
  <si>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</si>
  <si>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</si>
  <si>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</si>
  <si>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</si>
  <si>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</si>
  <si>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</si>
  <si>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</si>
  <si>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</si>
  <si>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</si>
  <si>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</si>
  <si>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</si>
  <si>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</si>
  <si>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</si>
  <si>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</si>
  <si>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</si>
  <si>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</si>
  <si>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</si>
  <si>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</si>
  <si>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</si>
  <si>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</si>
  <si>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</si>
  <si>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</si>
  <si>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</si>
  <si>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</si>
  <si>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</si>
  <si>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</si>
  <si>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</si>
  <si>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</si>
  <si>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</si>
  <si>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</si>
  <si>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</si>
  <si>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</si>
  <si>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</si>
  <si>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</si>
  <si>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</si>
  <si>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</si>
  <si>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</si>
  <si>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</si>
  <si>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</si>
  <si>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</si>
  <si>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</si>
  <si>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</si>
  <si>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</si>
  <si>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</si>
  <si>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</si>
  <si>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</si>
  <si>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</si>
  <si>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</si>
  <si>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</si>
  <si>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</si>
  <si>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</si>
  <si>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</si>
  <si>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</si>
  <si>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</si>
  <si>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</si>
  <si>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</si>
  <si>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</si>
  <si>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</si>
  <si>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</si>
  <si>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</si>
  <si>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</si>
  <si>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</si>
  <si>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</si>
  <si>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</si>
  <si>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</si>
  <si>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</si>
  <si>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</si>
  <si>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</si>
  <si>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</si>
  <si>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</si>
  <si>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</si>
  <si>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</si>
  <si>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</si>
  <si>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</si>
  <si>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</si>
  <si>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</si>
  <si>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</si>
  <si>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</si>
  <si>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</si>
  <si>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</si>
  <si>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</si>
  <si>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</si>
  <si>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</si>
  <si>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</si>
  <si>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</si>
  <si>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</si>
  <si>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</si>
  <si>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</si>
  <si>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</si>
  <si>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</si>
  <si>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</si>
  <si>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</si>
  <si>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</si>
  <si>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</si>
  <si>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</si>
  <si>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</si>
  <si>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</si>
  <si>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</si>
  <si>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</si>
  <si>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</si>
  <si>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</si>
  <si>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</si>
  <si>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</si>
  <si>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</si>
  <si>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</si>
  <si>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</si>
  <si>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</si>
  <si>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</si>
  <si>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</si>
  <si>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</si>
  <si>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</si>
  <si>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</si>
  <si>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</si>
  <si>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</si>
  <si>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</si>
  <si>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</si>
  <si>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</si>
  <si>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</si>
  <si>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</si>
  <si>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</si>
  <si>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</si>
  <si>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</si>
  <si>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</si>
  <si>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</si>
  <si>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</si>
  <si>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</si>
  <si>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</si>
  <si>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</si>
  <si>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</si>
  <si>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</si>
  <si>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</si>
  <si>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</si>
  <si>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</si>
  <si>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</si>
  <si>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</si>
  <si>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</si>
  <si>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</si>
  <si>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</si>
  <si>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</si>
  <si>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</si>
  <si>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</si>
  <si>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</si>
  <si>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</si>
  <si>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</si>
  <si>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</si>
  <si>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</si>
  <si>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</si>
  <si>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</si>
  <si>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</si>
  <si>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</si>
  <si>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</si>
  <si>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</si>
  <si>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</si>
  <si>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</si>
  <si>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</si>
  <si>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</si>
  <si>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</si>
  <si>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</si>
  <si>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</si>
  <si>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</si>
  <si>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</si>
  <si>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</si>
  <si>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</si>
  <si>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</si>
  <si>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</si>
  <si>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</si>
  <si>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</si>
  <si>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</si>
  <si>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</si>
  <si>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</si>
  <si>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</si>
  <si>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</si>
  <si>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</si>
  <si>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</si>
  <si>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</si>
  <si>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</si>
  <si>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</si>
  <si>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</si>
  <si>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</si>
  <si>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</si>
  <si>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</si>
  <si>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</si>
  <si>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</si>
  <si>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</si>
  <si>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</si>
  <si>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</si>
  <si>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</si>
  <si>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</si>
  <si>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</si>
  <si>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</si>
  <si>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</si>
  <si>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</si>
  <si>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</si>
  <si>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</si>
  <si>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</si>
  <si>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</si>
  <si>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</si>
  <si>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</si>
  <si>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</si>
  <si>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</si>
  <si>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</si>
  <si>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</si>
  <si>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</si>
  <si>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</si>
  <si>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</si>
  <si>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</si>
  <si>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</si>
  <si>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</si>
  <si>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</si>
  <si>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</si>
  <si>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</si>
  <si>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</si>
  <si>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</si>
  <si>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</si>
  <si>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</si>
  <si>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</si>
  <si>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</si>
  <si>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</si>
  <si>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</si>
  <si>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</si>
  <si>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</si>
  <si>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</si>
  <si>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</si>
  <si>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</si>
  <si>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</si>
  <si>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</si>
  <si>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</si>
  <si>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</si>
  <si>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</si>
  <si>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</si>
  <si>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</si>
  <si>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</si>
  <si>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</si>
  <si>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</si>
  <si>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</si>
  <si>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</si>
  <si>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</si>
  <si>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</si>
  <si>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</si>
  <si>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</si>
  <si>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</si>
  <si>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</si>
  <si>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</si>
  <si>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</si>
  <si>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</si>
  <si>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</si>
  <si>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</si>
  <si>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</si>
  <si>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</si>
  <si>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</si>
  <si>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</si>
  <si>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</si>
  <si>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</si>
  <si>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</si>
  <si>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</si>
  <si>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</si>
  <si>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</si>
  <si>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</si>
  <si>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</si>
  <si>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</si>
  <si>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</si>
  <si>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</si>
  <si>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</si>
  <si>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</si>
  <si>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</si>
  <si>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</si>
  <si>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</si>
  <si>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</si>
  <si>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</si>
  <si>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</si>
  <si>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</si>
  <si>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</si>
  <si>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</si>
  <si>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</si>
  <si>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</si>
  <si>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</si>
  <si>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</si>
  <si>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</si>
  <si>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</si>
  <si>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</si>
  <si>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</si>
  <si>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</si>
  <si>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</si>
  <si>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</si>
  <si>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</si>
  <si>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</si>
  <si>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</si>
  <si>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</si>
  <si>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</si>
  <si>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</si>
  <si>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</si>
  <si>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</si>
  <si>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</si>
  <si>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</si>
  <si>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</si>
  <si>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</si>
  <si>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</si>
  <si>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</si>
  <si>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</si>
  <si>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</si>
  <si>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</si>
  <si>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</si>
  <si>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</si>
  <si>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</si>
  <si>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</si>
  <si>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</si>
  <si>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</si>
  <si>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</si>
  <si>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</si>
  <si>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</si>
  <si>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</si>
  <si>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</si>
  <si>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</si>
  <si>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</si>
  <si>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</si>
  <si>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</si>
  <si>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</si>
  <si>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</si>
  <si>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</si>
  <si>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</si>
  <si>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</si>
  <si>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</si>
  <si>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</si>
  <si>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</si>
  <si>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</si>
  <si>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</si>
  <si>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</si>
  <si>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</si>
  <si>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</si>
  <si>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</si>
  <si>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</si>
  <si>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</si>
  <si>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</si>
  <si>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</si>
  <si>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</si>
  <si>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</si>
  <si>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</si>
  <si>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</si>
  <si>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</si>
  <si>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</si>
  <si>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</si>
  <si>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</si>
  <si>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</si>
  <si>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</si>
  <si>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</si>
  <si>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</si>
  <si>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</si>
  <si>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</si>
  <si>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</si>
  <si>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</si>
  <si>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</si>
  <si>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</si>
  <si>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</si>
  <si>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</si>
  <si>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</si>
  <si>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</si>
  <si>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</si>
  <si>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</si>
  <si>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</si>
  <si>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</si>
  <si>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</si>
  <si>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</si>
  <si>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</si>
  <si>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</si>
  <si>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</si>
  <si>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</si>
  <si>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</si>
  <si>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</si>
  <si>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</si>
  <si>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</si>
  <si>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</si>
  <si>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</si>
  <si>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</si>
  <si>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</si>
  <si>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</si>
  <si>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</si>
  <si>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</si>
  <si>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</si>
  <si>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</si>
  <si>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</si>
  <si>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</si>
  <si>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</si>
  <si>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</si>
  <si>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</si>
  <si>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</si>
  <si>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</si>
  <si>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</si>
  <si>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</si>
  <si>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</si>
  <si>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</si>
  <si>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</si>
  <si>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</si>
  <si>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</si>
  <si>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</si>
  <si>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</si>
  <si>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</si>
  <si>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</si>
  <si>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</si>
  <si>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</si>
  <si>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</si>
  <si>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</si>
  <si>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</si>
  <si>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</si>
  <si>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</si>
  <si>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</si>
  <si>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</si>
  <si>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</si>
  <si>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</si>
  <si>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</si>
  <si>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</si>
  <si>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</si>
  <si>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</si>
  <si>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</si>
  <si>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</si>
  <si>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</si>
  <si>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</si>
  <si>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</si>
  <si>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</si>
  <si>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</si>
  <si>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</si>
  <si>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</si>
  <si>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</si>
  <si>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</si>
  <si>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</si>
  <si>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</si>
  <si>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</si>
  <si>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</si>
  <si>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</si>
  <si>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</si>
  <si>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</si>
  <si>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</si>
  <si>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</si>
  <si>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</si>
  <si>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</si>
  <si>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</si>
  <si>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</si>
  <si>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</si>
  <si>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</si>
  <si>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</si>
  <si>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</si>
  <si>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</si>
  <si>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</si>
  <si>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</si>
  <si>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</si>
  <si>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</si>
  <si>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</si>
  <si>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</si>
  <si>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</si>
  <si>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</si>
  <si>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</si>
  <si>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</si>
  <si>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</si>
  <si>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</si>
  <si>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</si>
  <si>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</si>
  <si>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</si>
  <si>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</si>
  <si>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</si>
  <si>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</si>
  <si>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</si>
  <si>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</si>
  <si>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</si>
  <si>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</si>
  <si>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</si>
  <si>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</si>
  <si>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</si>
  <si>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</si>
  <si>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</si>
  <si>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</si>
  <si>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</si>
  <si>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</si>
  <si>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</si>
  <si>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</si>
  <si>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</si>
  <si>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</si>
  <si>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</si>
  <si>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</si>
  <si>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</si>
  <si>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</si>
  <si>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</si>
  <si>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</si>
  <si>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</si>
  <si>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</si>
  <si>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</si>
  <si>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</si>
  <si>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</si>
  <si>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</si>
  <si>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</si>
  <si>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</si>
  <si>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</si>
  <si>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</si>
  <si>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</si>
  <si>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</si>
  <si>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</si>
  <si>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</si>
  <si>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</si>
  <si>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</si>
  <si>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</si>
  <si>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</si>
  <si>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</si>
  <si>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</si>
  <si>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</si>
  <si>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</si>
  <si>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</si>
  <si>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</si>
  <si>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</si>
  <si>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</si>
  <si>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</si>
  <si>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</si>
  <si>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</si>
  <si>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</si>
  <si>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</si>
  <si>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</si>
  <si>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</si>
  <si>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</si>
  <si>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</si>
  <si>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</si>
  <si>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</si>
  <si>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</si>
  <si>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</si>
  <si>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</si>
  <si>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</si>
  <si>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</si>
  <si>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</si>
  <si>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</si>
  <si>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</si>
  <si>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</si>
  <si>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</si>
  <si>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</si>
  <si>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</si>
  <si>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</si>
  <si>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</si>
  <si>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</si>
  <si>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</si>
  <si>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</si>
  <si>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</si>
  <si>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</si>
  <si>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</si>
  <si>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</si>
  <si>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</si>
  <si>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</si>
  <si>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</si>
  <si>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</si>
  <si>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</si>
  <si>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</si>
  <si>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</si>
  <si>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</si>
  <si>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</si>
  <si>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</si>
  <si>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</si>
  <si>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</si>
  <si>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</si>
  <si>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</si>
  <si>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</si>
  <si>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</si>
  <si>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</si>
  <si>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</si>
  <si>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</si>
  <si>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</si>
  <si>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</si>
  <si>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</si>
  <si>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</si>
  <si>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</si>
  <si>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</si>
  <si>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</si>
  <si>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</si>
  <si>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</si>
  <si>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</si>
  <si>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</si>
  <si>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</si>
  <si>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</si>
  <si>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</si>
  <si>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</si>
  <si>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</si>
  <si>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</si>
  <si>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</si>
  <si>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</si>
  <si>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</si>
  <si>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</si>
  <si>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</si>
  <si>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</si>
  <si>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</si>
  <si>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</si>
  <si>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</si>
  <si>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</si>
  <si>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</si>
  <si>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</si>
  <si>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</si>
  <si>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</si>
  <si>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</si>
  <si>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</si>
  <si>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</si>
  <si>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</si>
  <si>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</si>
  <si>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</si>
  <si>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</si>
  <si>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</si>
  <si>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</si>
  <si>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</si>
  <si>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</si>
  <si>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</si>
  <si>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</si>
  <si>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</si>
  <si>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</si>
  <si>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</si>
  <si>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</si>
  <si>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</si>
  <si>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</si>
  <si>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</si>
  <si>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</si>
  <si>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</si>
  <si>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</si>
  <si>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</si>
  <si>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</si>
  <si>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</si>
  <si>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</si>
  <si>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</si>
  <si>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</si>
  <si>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</si>
  <si>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</si>
  <si>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</si>
  <si>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</si>
  <si>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</si>
  <si>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</si>
  <si>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</si>
  <si>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</si>
  <si>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</si>
  <si>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</si>
  <si>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</si>
  <si>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</si>
  <si>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</si>
  <si>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</si>
  <si>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</si>
  <si>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</si>
  <si>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</si>
  <si>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</si>
  <si>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</si>
  <si>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</si>
  <si>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</si>
  <si>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</si>
  <si>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</si>
  <si>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</si>
  <si>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</si>
  <si>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</si>
  <si>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</si>
  <si>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</si>
  <si>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</si>
  <si>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</si>
  <si>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</si>
  <si>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</si>
  <si>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</si>
  <si>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</si>
  <si>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</si>
  <si>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</si>
  <si>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</si>
  <si>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</si>
  <si>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</si>
  <si>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</si>
  <si>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</si>
  <si>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</si>
  <si>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</si>
  <si>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</si>
  <si>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</si>
  <si>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</si>
  <si>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</si>
  <si>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</si>
  <si>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</si>
  <si>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</si>
  <si>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</si>
  <si>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</si>
  <si>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</si>
  <si>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</si>
  <si>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</si>
  <si>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</si>
  <si>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</si>
  <si>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</si>
  <si>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</si>
  <si>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</si>
  <si>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</si>
  <si>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</si>
  <si>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</si>
  <si>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</si>
  <si>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</si>
  <si>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</si>
  <si>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</si>
  <si>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</si>
  <si>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</si>
  <si>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</si>
  <si>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</si>
  <si>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</si>
  <si>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</si>
  <si>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</si>
  <si>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</si>
  <si>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</si>
  <si>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</si>
  <si>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</si>
  <si>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</si>
  <si>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</si>
  <si>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</si>
  <si>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</si>
  <si>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</si>
  <si>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</si>
  <si>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</si>
  <si>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</si>
  <si>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</si>
  <si>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</si>
  <si>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</si>
  <si>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</si>
  <si>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</si>
  <si>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</si>
  <si>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</si>
  <si>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</si>
  <si>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</si>
  <si>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</si>
  <si>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</si>
  <si>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</si>
  <si>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</si>
  <si>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</si>
  <si>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</si>
  <si>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</si>
  <si>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</si>
  <si>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</si>
  <si>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</si>
  <si>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</si>
  <si>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</si>
  <si>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</si>
  <si>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</si>
  <si>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</si>
  <si>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</si>
  <si>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</si>
  <si>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</si>
  <si>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</si>
  <si>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</si>
  <si>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</si>
  <si>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</si>
  <si>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</si>
  <si>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</si>
  <si>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</si>
  <si>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</si>
  <si>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</si>
  <si>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</si>
  <si>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</si>
  <si>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</si>
  <si>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</si>
  <si>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</si>
  <si>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</si>
  <si>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</si>
  <si>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</si>
  <si>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</si>
  <si>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</si>
  <si>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</si>
  <si>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</si>
  <si>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</si>
  <si>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</si>
  <si>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</si>
  <si>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</si>
  <si>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</si>
  <si>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</si>
  <si>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</si>
  <si>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</si>
  <si>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</si>
  <si>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</si>
  <si>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</si>
  <si>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</si>
  <si>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</si>
  <si>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</si>
  <si>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</si>
  <si>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</si>
  <si>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</si>
  <si>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</si>
  <si>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</si>
  <si>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</si>
  <si>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</si>
  <si>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</si>
  <si>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</si>
  <si>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</si>
  <si>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</si>
  <si>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</si>
  <si>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</si>
  <si>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</si>
  <si>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</si>
  <si>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</si>
  <si>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</si>
  <si>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</si>
  <si>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</si>
  <si>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</si>
  <si>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</si>
  <si>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</si>
  <si>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</si>
  <si>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</si>
  <si>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</si>
  <si>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</si>
  <si>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</si>
  <si>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</si>
  <si>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</si>
  <si>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</si>
  <si>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</si>
  <si>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</si>
  <si>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</si>
  <si>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</si>
  <si>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</si>
  <si>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</si>
  <si>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</si>
  <si>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</si>
  <si>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</si>
  <si>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</si>
  <si>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</si>
  <si>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</si>
  <si>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</si>
  <si>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</si>
  <si>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</si>
  <si>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</si>
  <si>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</si>
  <si>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</si>
  <si>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</si>
  <si>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</si>
  <si>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</si>
  <si>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</si>
  <si>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</si>
  <si>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</si>
  <si>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</si>
  <si>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</si>
  <si>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</si>
  <si>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</si>
  <si>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</si>
  <si>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</si>
  <si>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</si>
  <si>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</si>
  <si>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</si>
  <si>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</si>
  <si>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</si>
  <si>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</si>
  <si>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</si>
  <si>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</si>
  <si>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</si>
  <si>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</si>
  <si>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</si>
  <si>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</si>
  <si>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</si>
  <si>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</si>
  <si>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</si>
  <si>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</si>
  <si>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</si>
  <si>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</si>
  <si>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</si>
  <si>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</si>
  <si>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</si>
  <si>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</si>
  <si>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</si>
  <si>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</si>
  <si>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</si>
  <si>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</si>
  <si>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</si>
  <si>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</si>
  <si>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</si>
  <si>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</si>
  <si>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</si>
  <si>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</si>
  <si>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</si>
  <si>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</si>
  <si>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</si>
  <si>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</si>
  <si>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</si>
  <si>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</si>
  <si>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</si>
  <si>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</si>
  <si>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</si>
  <si>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</si>
  <si>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</si>
  <si>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</si>
  <si>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</si>
  <si>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</si>
  <si>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</si>
  <si>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</si>
  <si>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</si>
  <si>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</si>
  <si>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</si>
  <si>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</si>
  <si>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</si>
  <si>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</si>
  <si>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</si>
  <si>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</si>
  <si>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</si>
  <si>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</si>
  <si>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</si>
  <si>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</si>
  <si>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</si>
  <si>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</si>
  <si>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</si>
  <si>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</si>
  <si>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</si>
  <si>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</si>
  <si>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</si>
  <si>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</si>
  <si>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</si>
  <si>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</si>
  <si>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</si>
  <si>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</si>
  <si>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</si>
  <si>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</si>
  <si>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</si>
  <si>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</si>
  <si>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</si>
  <si>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</si>
  <si>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</si>
  <si>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</si>
  <si>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</si>
  <si>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</si>
  <si>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</si>
  <si>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</si>
  <si>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</si>
  <si>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</si>
  <si>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</si>
  <si>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</si>
  <si>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</si>
  <si>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</si>
  <si>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</si>
  <si>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</si>
  <si>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</si>
  <si>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</si>
  <si>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</si>
  <si>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</si>
  <si>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</si>
  <si>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</si>
  <si>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</si>
  <si>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</si>
  <si>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</si>
  <si>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</si>
  <si>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</si>
  <si>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</si>
  <si>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</si>
  <si>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</si>
  <si>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</si>
  <si>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</si>
  <si>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</si>
  <si>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</si>
  <si>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</si>
  <si>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</si>
  <si>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</si>
  <si>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</si>
  <si>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</si>
  <si>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</si>
  <si>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</si>
  <si>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</si>
  <si>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</si>
  <si>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</si>
  <si>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</si>
  <si>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</si>
  <si>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</si>
  <si>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</si>
  <si>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</si>
  <si>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</si>
  <si>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</si>
  <si>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</si>
  <si>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</si>
  <si>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</si>
  <si>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</si>
  <si>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</si>
  <si>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</si>
  <si>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</si>
  <si>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</si>
  <si>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</si>
  <si>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</si>
  <si>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</si>
  <si>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</si>
  <si>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</si>
  <si>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</si>
  <si>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</si>
  <si>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</si>
  <si>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</si>
  <si>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</si>
  <si>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</si>
  <si>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</si>
  <si>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</si>
  <si>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</si>
  <si>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</si>
  <si>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</si>
  <si>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</si>
  <si>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</si>
  <si>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</si>
  <si>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</si>
  <si>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</si>
  <si>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</si>
  <si>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</si>
  <si>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</si>
  <si>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</si>
  <si>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</si>
  <si>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</si>
  <si>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</si>
  <si>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</si>
  <si>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</si>
  <si>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</si>
  <si>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</si>
  <si>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</si>
  <si>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</si>
  <si>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</si>
  <si>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</si>
  <si>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</si>
  <si>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</si>
  <si>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</si>
  <si>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</si>
  <si>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</si>
  <si>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</si>
  <si>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</si>
  <si>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</si>
  <si>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</si>
  <si>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</si>
  <si>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</si>
  <si>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</si>
  <si>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</si>
  <si>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</si>
  <si>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</si>
  <si>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</si>
  <si>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</si>
  <si>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</si>
  <si>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</si>
  <si>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</si>
  <si>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</si>
  <si>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</si>
  <si>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</si>
  <si>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</si>
  <si>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</si>
  <si>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</si>
  <si>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</si>
  <si>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</si>
  <si>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</si>
  <si>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</si>
  <si>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</si>
  <si>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</si>
  <si>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</si>
  <si>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</si>
  <si>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</si>
  <si>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</si>
  <si>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</si>
  <si>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</si>
  <si>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</si>
  <si>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</si>
  <si>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</si>
  <si>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</si>
  <si>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</si>
  <si>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</si>
  <si>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</si>
  <si>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</si>
  <si>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</si>
  <si>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</si>
  <si>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</si>
  <si>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</si>
  <si>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</si>
  <si>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</si>
  <si>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</si>
  <si>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</si>
  <si>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</si>
  <si>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</si>
  <si>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</si>
  <si>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</si>
  <si>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</si>
  <si>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</si>
  <si>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</si>
  <si>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</si>
  <si>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</si>
  <si>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</si>
  <si>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</si>
  <si>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</si>
  <si>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</si>
  <si>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</si>
  <si>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</si>
  <si>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</si>
  <si>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</si>
  <si>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</si>
  <si>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</si>
  <si>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</si>
  <si>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</si>
  <si>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</si>
  <si>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</si>
  <si>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</si>
  <si>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</si>
  <si>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</si>
  <si>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</si>
  <si>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</si>
  <si>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</si>
  <si>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</si>
  <si>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</si>
  <si>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</si>
  <si>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</si>
  <si>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</si>
  <si>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</si>
  <si>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</si>
  <si>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</si>
  <si>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</si>
  <si>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</si>
  <si>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</si>
  <si>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</si>
  <si>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</si>
  <si>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</si>
  <si>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</si>
  <si>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</si>
  <si>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</si>
  <si>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</si>
  <si>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</si>
  <si>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</si>
  <si>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</si>
  <si>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</si>
  <si>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</si>
  <si>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</si>
  <si>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</si>
  <si>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</si>
  <si>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</si>
  <si>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</si>
  <si>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</si>
  <si>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</si>
  <si>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</si>
  <si>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</si>
  <si>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</si>
  <si>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</si>
  <si>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</si>
  <si>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</si>
  <si>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</si>
  <si>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</si>
  <si>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</si>
  <si>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</si>
  <si>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</si>
  <si>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</si>
  <si>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</si>
  <si>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</si>
  <si>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</si>
  <si>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</si>
  <si>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</si>
  <si>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</si>
  <si>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</si>
  <si>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</si>
  <si>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</si>
  <si>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</si>
  <si>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</si>
  <si>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</si>
  <si>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</si>
  <si>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</si>
  <si>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</si>
  <si>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</si>
  <si>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</si>
  <si>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</si>
  <si>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</si>
  <si>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</si>
  <si>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</si>
  <si>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</si>
  <si>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</si>
  <si>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</si>
  <si>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</si>
  <si>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</si>
  <si>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</si>
  <si>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</si>
  <si>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</si>
  <si>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</si>
  <si>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</si>
  <si>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</si>
  <si>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</si>
  <si>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</si>
  <si>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</si>
  <si>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</si>
  <si>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</si>
  <si>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</si>
  <si>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</si>
  <si>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</si>
  <si>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</si>
  <si>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</si>
  <si>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</si>
  <si>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</si>
  <si>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</si>
  <si>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</si>
  <si>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</si>
  <si>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</si>
  <si>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</si>
  <si>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</si>
  <si>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</si>
  <si>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</si>
  <si>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</si>
  <si>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</si>
  <si>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</si>
  <si>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</si>
  <si>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</si>
  <si>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</si>
  <si>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</si>
  <si>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</si>
  <si>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</si>
  <si>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</si>
  <si>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</si>
  <si>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</si>
  <si>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</si>
  <si>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</si>
  <si>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</si>
  <si>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</si>
  <si>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</si>
  <si>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</si>
  <si>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</si>
  <si>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</si>
  <si>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</si>
  <si>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</si>
  <si>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</si>
  <si>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</si>
  <si>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</si>
  <si>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</si>
  <si>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</si>
  <si>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</si>
  <si>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</si>
  <si>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</si>
  <si>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</si>
  <si>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</si>
  <si>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</si>
  <si>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</si>
  <si>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</si>
  <si>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</si>
  <si>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</si>
  <si>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</si>
  <si>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</si>
  <si>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</si>
  <si>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</si>
  <si>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</si>
  <si>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</si>
  <si>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</si>
  <si>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</si>
  <si>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</si>
  <si>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</si>
  <si>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</si>
  <si>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</si>
  <si>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</si>
  <si>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</si>
  <si>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</si>
  <si>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</si>
  <si>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</si>
  <si>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</si>
  <si>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</si>
  <si>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</si>
  <si>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</si>
  <si>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</si>
  <si>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</si>
  <si>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</si>
  <si>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</si>
  <si>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</si>
  <si>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</si>
  <si>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</si>
  <si>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</si>
  <si>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</si>
  <si>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</si>
  <si>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</si>
  <si>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</si>
  <si>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</si>
  <si>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</si>
  <si>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</si>
  <si>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</si>
  <si>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</si>
  <si>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</si>
  <si>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</si>
  <si>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</si>
  <si>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</si>
  <si>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</si>
  <si>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</si>
  <si>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</si>
  <si>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</si>
  <si>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</si>
  <si>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</si>
  <si>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</si>
  <si>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</si>
  <si>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</si>
  <si>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</si>
  <si>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</si>
  <si>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</si>
  <si>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</si>
  <si>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</si>
  <si>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</si>
  <si>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</si>
  <si>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</si>
  <si>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</si>
  <si>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</si>
  <si>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</si>
  <si>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</si>
  <si>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</si>
  <si>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</si>
  <si>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</si>
  <si>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</si>
  <si>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</si>
  <si>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</si>
  <si>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</si>
  <si>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</si>
  <si>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</si>
  <si>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</si>
  <si>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</si>
  <si>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</si>
  <si>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</si>
  <si>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</si>
  <si>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</si>
  <si>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</si>
  <si>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</si>
  <si>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</si>
  <si>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</si>
  <si>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</si>
  <si>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</si>
  <si>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</si>
  <si>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</si>
  <si>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</si>
  <si>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</si>
  <si>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</si>
  <si>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</si>
  <si>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</si>
  <si>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</si>
  <si>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</si>
  <si>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</si>
  <si>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</si>
  <si>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</si>
  <si>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</si>
  <si>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</si>
  <si>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</si>
  <si>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</si>
  <si>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</si>
  <si>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</si>
  <si>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</si>
  <si>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</si>
  <si>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</si>
  <si>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</si>
  <si>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</si>
  <si>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</si>
  <si>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</si>
  <si>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</si>
  <si>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</si>
  <si>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</si>
  <si>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</si>
  <si>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</si>
  <si>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</si>
  <si>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</si>
  <si>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</si>
  <si>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</si>
  <si>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</si>
  <si>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</si>
  <si>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</si>
  <si>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</si>
  <si>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</si>
  <si>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</si>
  <si>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</si>
  <si>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</si>
  <si>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</si>
  <si>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</si>
  <si>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</si>
  <si>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</si>
  <si>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</si>
  <si>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</si>
  <si>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</si>
  <si>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</si>
  <si>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</si>
  <si>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</si>
  <si>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</si>
  <si>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</si>
  <si>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</si>
  <si>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</si>
  <si>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</si>
  <si>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</si>
  <si>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</si>
  <si>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</si>
  <si>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</si>
  <si>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</si>
  <si>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</si>
  <si>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</si>
  <si>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</si>
  <si>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</si>
  <si>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</si>
  <si>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</si>
  <si>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</si>
  <si>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</si>
  <si>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</si>
  <si>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</si>
  <si>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</si>
  <si>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</si>
  <si>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</si>
  <si>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</si>
  <si>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</si>
  <si>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</si>
  <si>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</si>
  <si>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</si>
  <si>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</si>
  <si>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</si>
  <si>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</si>
  <si>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</si>
  <si>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</si>
  <si>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</si>
  <si>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</si>
  <si>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</si>
  <si>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</si>
  <si>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</si>
  <si>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</si>
  <si>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</si>
  <si>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</si>
  <si>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</si>
  <si>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</si>
  <si>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</si>
  <si>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</si>
  <si>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</si>
  <si>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</si>
  <si>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</si>
  <si>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</si>
  <si>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</si>
  <si>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</si>
  <si>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</si>
  <si>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</si>
  <si>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</si>
  <si>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</si>
  <si>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</si>
  <si>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</si>
  <si>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</si>
  <si>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</si>
  <si>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</si>
  <si>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</si>
  <si>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</si>
  <si>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</si>
  <si>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</si>
  <si>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</si>
  <si>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</si>
  <si>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</si>
  <si>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</si>
  <si>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</si>
  <si>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</si>
  <si>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</si>
  <si>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</si>
  <si>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</si>
  <si>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</si>
  <si>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</si>
  <si>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</si>
  <si>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</si>
  <si>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</si>
  <si>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</si>
  <si>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</si>
  <si>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</si>
  <si>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</si>
  <si>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</si>
  <si>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</si>
  <si>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</si>
  <si>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</si>
  <si>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</si>
  <si>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</si>
  <si>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</si>
  <si>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</si>
  <si>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</si>
  <si>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</si>
  <si>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</si>
  <si>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</si>
  <si>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</si>
  <si>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</si>
  <si>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</si>
  <si>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</si>
  <si>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</si>
  <si>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</si>
  <si>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</si>
  <si>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</si>
  <si>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</si>
  <si>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</si>
  <si>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</si>
  <si>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</si>
  <si>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</si>
  <si>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</si>
  <si>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</si>
  <si>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</si>
  <si>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</si>
  <si>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</si>
  <si>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</si>
  <si>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</si>
  <si>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</si>
  <si>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</si>
  <si>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</si>
  <si>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</si>
  <si>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</si>
  <si>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</si>
  <si>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</si>
  <si>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</si>
  <si>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</si>
  <si>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</si>
  <si>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</si>
  <si>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</si>
  <si>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</si>
  <si>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</si>
  <si>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</si>
  <si>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</si>
  <si>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</si>
  <si>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</si>
  <si>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</si>
  <si>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</si>
  <si>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</si>
  <si>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</si>
  <si>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</si>
  <si>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</si>
  <si>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</si>
  <si>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</si>
  <si>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</si>
  <si>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</si>
  <si>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</si>
  <si>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</si>
  <si>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</si>
  <si>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</si>
  <si>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</si>
  <si>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</si>
  <si>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</si>
  <si>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</si>
  <si>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</si>
  <si>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</si>
  <si>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</si>
  <si>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</si>
  <si>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</si>
  <si>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</si>
  <si>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</si>
  <si>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</si>
  <si>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</si>
  <si>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</si>
  <si>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</si>
  <si>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</si>
  <si>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</si>
  <si>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</si>
  <si>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</si>
  <si>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</si>
  <si>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</si>
  <si>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</si>
  <si>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</si>
  <si>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</si>
  <si>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</si>
  <si>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</si>
  <si>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</si>
  <si>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</si>
  <si>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</si>
  <si>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</si>
  <si>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</si>
  <si>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</si>
  <si>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</si>
  <si>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</si>
  <si>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</si>
  <si>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</si>
  <si>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</si>
  <si>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</si>
  <si>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</si>
  <si>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</si>
  <si>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</si>
  <si>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</si>
  <si>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</si>
  <si>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</si>
  <si>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</si>
  <si>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</si>
  <si>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</si>
  <si>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</si>
  <si>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</si>
  <si>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</si>
  <si>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</si>
  <si>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</si>
  <si>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</si>
  <si>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</si>
  <si>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</si>
  <si>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</si>
  <si>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</si>
  <si>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</si>
  <si>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</si>
  <si>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</si>
  <si>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</si>
  <si>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</si>
  <si>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</si>
  <si>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</si>
  <si>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</si>
  <si>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</si>
  <si>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</si>
  <si>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</si>
  <si>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</si>
  <si>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</si>
  <si>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</si>
  <si>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</si>
  <si>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</si>
  <si>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</si>
  <si>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</si>
  <si>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</si>
  <si>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</si>
  <si>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</si>
  <si>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</si>
  <si>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</si>
  <si>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</si>
  <si>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</si>
  <si>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</si>
  <si>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</si>
  <si>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</si>
  <si>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</si>
  <si>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</si>
  <si>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</si>
  <si>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</si>
  <si>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</si>
  <si>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</si>
  <si>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</si>
  <si>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</si>
  <si>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</si>
  <si>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</si>
  <si>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</si>
  <si>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</si>
  <si>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</si>
  <si>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</si>
  <si>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</si>
  <si>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</si>
  <si>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</si>
  <si>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</si>
  <si>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</si>
  <si>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</si>
  <si>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</si>
  <si>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</si>
  <si>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</si>
  <si>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</si>
  <si>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</si>
  <si>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</si>
  <si>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</si>
  <si>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</si>
  <si>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</si>
  <si>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</si>
  <si>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</si>
  <si>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</si>
  <si>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</si>
  <si>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</si>
  <si>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</si>
  <si>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</si>
  <si>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</si>
  <si>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</si>
  <si>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</si>
  <si>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</si>
  <si>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</si>
  <si>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</si>
  <si>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</si>
  <si>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</si>
  <si>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</si>
  <si>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</si>
  <si>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</si>
  <si>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</si>
  <si>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</si>
  <si>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</si>
  <si>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</si>
  <si>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</si>
  <si>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</si>
  <si>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</si>
  <si>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</si>
  <si>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</si>
  <si>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</si>
  <si>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</si>
  <si>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</si>
  <si>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</si>
  <si>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</si>
  <si>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</si>
  <si>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</si>
  <si>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</si>
  <si>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</si>
  <si>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</si>
  <si>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</si>
  <si>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</si>
  <si>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</si>
  <si>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</si>
  <si>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</si>
  <si>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</si>
  <si>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</si>
  <si>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</si>
  <si>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</si>
  <si>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</si>
  <si>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</si>
  <si>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</si>
  <si>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</si>
  <si>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</si>
  <si>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</si>
  <si>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</si>
  <si>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</si>
  <si>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</si>
  <si>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</si>
  <si>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</si>
  <si>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</si>
  <si>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</si>
  <si>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</si>
  <si>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</si>
  <si>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</si>
  <si>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</si>
  <si>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</si>
  <si>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</si>
  <si>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</si>
  <si>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</si>
  <si>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</si>
  <si>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</si>
  <si>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</si>
  <si>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</si>
  <si>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</si>
  <si>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</si>
  <si>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</si>
  <si>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</si>
  <si>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</si>
  <si>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</si>
  <si>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</si>
  <si>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</si>
  <si>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</si>
  <si>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</si>
  <si>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</si>
  <si>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</si>
  <si>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</si>
  <si>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</si>
  <si>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</si>
  <si>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</si>
  <si>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</si>
  <si>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</si>
  <si>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</si>
  <si>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</si>
  <si>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</si>
  <si>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</si>
  <si>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</si>
  <si>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</si>
  <si>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</si>
  <si>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</si>
  <si>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</si>
  <si>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</si>
  <si>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</si>
  <si>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</si>
  <si>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</si>
  <si>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</si>
  <si>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</si>
  <si>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</si>
  <si>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</si>
  <si>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</si>
  <si>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</si>
  <si>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</si>
  <si>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</si>
  <si>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</si>
  <si>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</si>
  <si>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</si>
  <si>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</si>
  <si>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</si>
  <si>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</si>
  <si>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</si>
  <si>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</si>
  <si>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</si>
  <si>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</si>
  <si>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</si>
  <si>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</si>
  <si>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</si>
  <si>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</si>
  <si>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</si>
  <si>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</si>
  <si>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</si>
  <si>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</si>
  <si>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</si>
  <si>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</si>
  <si>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</si>
  <si>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</si>
  <si>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</si>
  <si>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</si>
  <si>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</si>
  <si>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</si>
  <si>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</si>
  <si>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</si>
  <si>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</si>
  <si>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</si>
  <si>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</si>
  <si>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</si>
  <si>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</si>
  <si>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</si>
  <si>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</si>
  <si>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</si>
  <si>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</si>
  <si>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</si>
  <si>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</si>
  <si>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</si>
  <si>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</si>
  <si>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</si>
  <si>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</si>
  <si>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</si>
  <si>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</si>
  <si>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</si>
  <si>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</si>
  <si>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</si>
  <si>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</si>
  <si>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</si>
  <si>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</si>
  <si>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</si>
  <si>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</si>
  <si>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</si>
  <si>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</si>
  <si>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</si>
  <si>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</si>
  <si>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</si>
  <si>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</si>
  <si>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</si>
  <si>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</si>
  <si>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</si>
  <si>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</si>
  <si>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</si>
  <si>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</si>
  <si>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</si>
  <si>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</si>
  <si>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</si>
  <si>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</si>
  <si>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</si>
  <si>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</si>
  <si>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</si>
  <si>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</si>
  <si>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</si>
  <si>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</si>
  <si>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</si>
  <si>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</si>
  <si>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</si>
  <si>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</si>
  <si>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</si>
  <si>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</si>
  <si>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</si>
  <si>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</si>
  <si>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</si>
  <si>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</si>
  <si>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</si>
  <si>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</si>
  <si>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</si>
  <si>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</si>
  <si>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</si>
  <si>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</si>
  <si>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</si>
  <si>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</si>
  <si>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</si>
  <si>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</si>
  <si>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</si>
  <si>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</si>
  <si>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</si>
  <si>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</si>
  <si>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</si>
  <si>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</si>
  <si>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</si>
  <si>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</si>
  <si>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</si>
  <si>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</si>
  <si>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</si>
  <si>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</si>
  <si>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</si>
  <si>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</si>
  <si>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</si>
  <si>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</si>
  <si>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</si>
  <si>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</si>
  <si>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</si>
  <si>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</si>
  <si>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</si>
  <si>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</si>
  <si>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</si>
  <si>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</si>
  <si>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</si>
  <si>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</si>
  <si>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</si>
  <si>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</si>
  <si>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</si>
  <si>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</si>
  <si>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</si>
  <si>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</si>
  <si>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</si>
  <si>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</si>
  <si>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</si>
  <si>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</si>
  <si>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</si>
  <si>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</si>
  <si>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</si>
  <si>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</si>
  <si>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</si>
  <si>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</si>
  <si>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</si>
  <si>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</si>
  <si>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</si>
  <si>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</si>
  <si>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</si>
  <si>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</si>
  <si>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</si>
  <si>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</si>
  <si>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</si>
  <si>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</si>
  <si>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</si>
  <si>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</si>
  <si>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</si>
  <si>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</si>
  <si>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</si>
  <si>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</si>
  <si>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</si>
  <si>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</si>
  <si>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</si>
  <si>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</si>
  <si>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</si>
  <si>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</si>
  <si>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</si>
  <si>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</si>
  <si>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</si>
  <si>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</si>
  <si>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</si>
  <si>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</si>
  <si>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</si>
  <si>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</si>
  <si>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</si>
  <si>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</si>
  <si>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</si>
  <si>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</si>
  <si>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</si>
  <si>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</si>
  <si>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</si>
  <si>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</si>
  <si>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</si>
  <si>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</si>
  <si>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</si>
  <si>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</si>
  <si>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</si>
  <si>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</si>
  <si>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</si>
  <si>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</si>
  <si>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</si>
  <si>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</si>
  <si>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</si>
  <si>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</si>
  <si>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</si>
  <si>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</si>
  <si>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</si>
  <si>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</si>
  <si>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</si>
  <si>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</si>
  <si>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</si>
  <si>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</si>
  <si>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</si>
  <si>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</si>
  <si>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</si>
  <si>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</si>
  <si>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</si>
  <si>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</si>
  <si>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</si>
  <si>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</si>
  <si>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</si>
  <si>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</si>
  <si>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</si>
  <si>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</si>
  <si>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</si>
  <si>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</si>
  <si>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</si>
  <si>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</si>
  <si>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</si>
  <si>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</si>
  <si>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</si>
  <si>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</si>
  <si>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</si>
  <si>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</si>
  <si>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</si>
  <si>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</si>
  <si>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</si>
  <si>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</si>
  <si>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</si>
  <si>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</si>
  <si>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</si>
  <si>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</si>
  <si>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</si>
  <si>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</si>
  <si>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</si>
  <si>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</si>
  <si>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</si>
  <si>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</si>
  <si>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</si>
  <si>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</si>
  <si>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</si>
  <si>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</si>
  <si>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</si>
  <si>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</si>
  <si>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</si>
  <si>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</si>
  <si>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</si>
  <si>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</si>
  <si>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</si>
  <si>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</si>
  <si>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</si>
  <si>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</si>
  <si>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</si>
  <si>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</si>
  <si>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</si>
  <si>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</si>
  <si>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</si>
  <si>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</si>
  <si>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</si>
  <si>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</si>
  <si>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</si>
  <si>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</si>
  <si>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</si>
  <si>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</si>
  <si>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</si>
  <si>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</si>
  <si>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</si>
  <si>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</si>
  <si>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</si>
  <si>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</si>
  <si>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</si>
  <si>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</si>
  <si>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</si>
  <si>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</si>
  <si>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</si>
  <si>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</si>
  <si>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</si>
  <si>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</si>
  <si>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</si>
  <si>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</si>
  <si>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</si>
  <si>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</si>
  <si>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</si>
  <si>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</si>
  <si>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</si>
  <si>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</si>
  <si>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</si>
  <si>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</si>
  <si>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</si>
  <si>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</si>
  <si>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</si>
  <si>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</si>
  <si>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</si>
  <si>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</si>
  <si>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</si>
  <si>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</si>
  <si>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</si>
  <si>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</si>
  <si>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</si>
  <si>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</si>
  <si>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</si>
  <si>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</si>
  <si>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</si>
  <si>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</si>
  <si>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</si>
  <si>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</si>
  <si>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</si>
  <si>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</si>
  <si>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</si>
  <si>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</si>
  <si>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</si>
  <si>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</si>
  <si>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</si>
  <si>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</si>
  <si>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</si>
  <si>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</si>
  <si>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</si>
  <si>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</si>
  <si>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</si>
  <si>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</si>
  <si>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</si>
  <si>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</si>
  <si>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</si>
  <si>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</si>
  <si>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</si>
  <si>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</si>
  <si>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</si>
  <si>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</si>
  <si>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</si>
  <si>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</si>
  <si>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</si>
  <si>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</si>
  <si>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</si>
  <si>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</si>
  <si>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</si>
  <si>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</si>
  <si>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</si>
  <si>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</si>
  <si>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</si>
  <si>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</si>
  <si>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</si>
  <si>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</si>
  <si>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</si>
  <si>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</si>
  <si>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</si>
  <si>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</si>
  <si>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</si>
  <si>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</si>
  <si>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</si>
  <si>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</si>
  <si>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</si>
  <si>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</si>
  <si>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</si>
  <si>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</si>
  <si>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</si>
  <si>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</si>
  <si>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</si>
  <si>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</si>
  <si>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</si>
  <si>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</si>
  <si>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</si>
  <si>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</si>
  <si>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</si>
  <si>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</si>
  <si>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</si>
  <si>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</si>
  <si>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</si>
  <si>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</si>
  <si>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</si>
  <si>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</si>
  <si>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</si>
  <si>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</si>
  <si>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</si>
  <si>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</si>
  <si>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</si>
  <si>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</si>
  <si>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</si>
  <si>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</si>
  <si>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</si>
  <si>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</si>
  <si>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</si>
  <si>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</si>
  <si>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</si>
  <si>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</si>
  <si>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</si>
  <si>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</si>
  <si>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</si>
  <si>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</si>
  <si>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</si>
  <si>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</si>
  <si>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</si>
  <si>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</si>
  <si>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</si>
  <si>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</si>
  <si>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</si>
  <si>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</si>
  <si>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</si>
  <si>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</si>
  <si>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</si>
  <si>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</si>
  <si>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</si>
  <si>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</si>
  <si>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</si>
  <si>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</si>
  <si>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</si>
  <si>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</si>
  <si>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</si>
  <si>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</si>
  <si>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</si>
  <si>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</si>
  <si>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</si>
  <si>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</si>
  <si>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</si>
  <si>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</si>
  <si>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</si>
  <si>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</si>
  <si>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</si>
  <si>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</si>
  <si>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</si>
  <si>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</si>
  <si>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</si>
  <si>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</si>
  <si>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</si>
  <si>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</si>
  <si>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</si>
  <si>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</si>
  <si>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</si>
  <si>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</si>
  <si>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</si>
  <si>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</si>
  <si>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</si>
  <si>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</si>
  <si>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</si>
  <si>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</si>
  <si>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</si>
  <si>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</si>
  <si>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</si>
  <si>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</si>
  <si>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</si>
  <si>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</si>
  <si>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</si>
  <si>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</si>
  <si>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</si>
  <si>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</si>
  <si>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</si>
  <si>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</si>
  <si>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</si>
  <si>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</si>
  <si>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</si>
  <si>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</si>
  <si>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</si>
  <si>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</si>
  <si>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</si>
  <si>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</si>
  <si>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</si>
  <si>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</si>
  <si>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</si>
  <si>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</si>
  <si>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</si>
  <si>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</si>
  <si>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</si>
  <si>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</si>
  <si>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</si>
  <si>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</si>
  <si>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</si>
  <si>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</si>
  <si>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</si>
  <si>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</si>
  <si>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</si>
  <si>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</si>
  <si>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</si>
  <si>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</si>
  <si>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</si>
  <si>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</si>
  <si>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</si>
  <si>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</si>
  <si>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</si>
  <si>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</si>
  <si>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</si>
  <si>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</si>
  <si>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</si>
  <si>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</si>
  <si>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</si>
  <si>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</si>
  <si>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</si>
  <si>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</si>
  <si>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</si>
  <si>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</si>
  <si>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</si>
  <si>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</si>
  <si>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</si>
  <si>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</si>
  <si>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</si>
  <si>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</si>
  <si>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</si>
  <si>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</si>
  <si>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</si>
  <si>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</si>
  <si>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</si>
  <si>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</si>
  <si>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</si>
  <si>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</si>
  <si>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</si>
  <si>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</si>
  <si>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</si>
  <si>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</si>
  <si>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</si>
  <si>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</si>
  <si>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</si>
  <si>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</si>
  <si>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</si>
  <si>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</si>
  <si>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</si>
  <si>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</si>
  <si>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</si>
  <si>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</si>
  <si>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</si>
  <si>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</si>
  <si>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</si>
  <si>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</si>
  <si>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</si>
  <si>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</si>
  <si>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</si>
  <si>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</si>
  <si>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</si>
  <si>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</si>
  <si>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</si>
  <si>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</si>
  <si>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</si>
  <si>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</si>
  <si>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</si>
  <si>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</si>
  <si>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</si>
  <si>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</si>
  <si>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</si>
  <si>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</si>
  <si>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</si>
  <si>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</si>
  <si>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</si>
  <si>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</si>
  <si>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</si>
  <si>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</si>
  <si>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</si>
  <si>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</si>
  <si>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</si>
  <si>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</si>
  <si>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</si>
  <si>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</si>
  <si>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</si>
  <si>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</si>
  <si>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</si>
  <si>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</si>
  <si>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</si>
  <si>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</si>
  <si>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</si>
  <si>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</si>
  <si>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</si>
  <si>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</si>
  <si>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</si>
  <si>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</si>
  <si>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</si>
  <si>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</si>
  <si>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</si>
  <si>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</si>
  <si>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</si>
  <si>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</si>
  <si>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</si>
  <si>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</si>
  <si>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</si>
  <si>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</si>
  <si>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</si>
  <si>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</si>
  <si>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</si>
  <si>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</si>
  <si>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</si>
  <si>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</si>
  <si>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</si>
  <si>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</si>
  <si>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</si>
  <si>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</si>
  <si>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</si>
  <si>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</si>
  <si>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</si>
  <si>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</si>
  <si>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</si>
  <si>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</si>
  <si>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</si>
  <si>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</si>
  <si>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</si>
  <si>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</si>
  <si>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</si>
  <si>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</si>
  <si>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</si>
  <si>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</si>
  <si>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</si>
  <si>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</si>
  <si>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</si>
  <si>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</si>
  <si>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</si>
  <si>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</si>
  <si>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</si>
  <si>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</si>
  <si>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</si>
  <si>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</si>
  <si>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</si>
  <si>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</si>
  <si>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</si>
  <si>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</si>
  <si>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</si>
  <si>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</si>
  <si>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</si>
  <si>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</si>
  <si>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</si>
  <si>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</si>
  <si>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</si>
  <si>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</si>
  <si>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</si>
  <si>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</si>
  <si>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</si>
  <si>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</si>
  <si>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</si>
  <si>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</si>
  <si>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</si>
  <si>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</si>
  <si>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</si>
  <si>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</si>
  <si>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</si>
  <si>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</si>
  <si>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</si>
  <si>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</si>
  <si>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</si>
  <si>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</si>
  <si>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</si>
  <si>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</si>
  <si>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</si>
  <si>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</si>
  <si>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</si>
  <si>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</si>
  <si>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</si>
  <si>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</si>
  <si>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</si>
  <si>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</si>
  <si>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</si>
  <si>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</si>
  <si>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</si>
  <si>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</si>
  <si>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</si>
  <si>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</si>
  <si>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</si>
  <si>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</si>
  <si>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</si>
  <si>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</si>
  <si>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</si>
  <si>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</si>
  <si>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</si>
  <si>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</si>
  <si>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</si>
  <si>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</si>
  <si>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</si>
  <si>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</si>
  <si>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</si>
  <si>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</si>
  <si>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</si>
  <si>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</si>
  <si>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</si>
  <si>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</si>
  <si>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</si>
  <si>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</si>
  <si>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</si>
  <si>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</si>
  <si>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</si>
  <si>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</si>
  <si>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</si>
  <si>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</si>
  <si>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</si>
  <si>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</si>
  <si>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</si>
  <si>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</si>
  <si>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</si>
  <si>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</si>
  <si>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</si>
  <si>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</si>
  <si>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</si>
  <si>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</si>
  <si>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</si>
  <si>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</si>
  <si>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</si>
  <si>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</si>
  <si>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</si>
  <si>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</si>
  <si>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</si>
  <si>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</si>
  <si>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</si>
  <si>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</si>
  <si>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</si>
  <si>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</si>
  <si>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</si>
  <si>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</si>
  <si>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</si>
  <si>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</si>
  <si>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</si>
  <si>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</si>
  <si>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</si>
  <si>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</si>
  <si>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</si>
  <si>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</si>
  <si>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</si>
  <si>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</si>
  <si>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</si>
  <si>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</si>
  <si>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</si>
  <si>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</si>
  <si>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</si>
  <si>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</si>
  <si>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</si>
  <si>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</si>
  <si>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</si>
  <si>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</si>
  <si>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</si>
  <si>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</si>
  <si>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</si>
  <si>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</si>
  <si>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</si>
  <si>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</si>
  <si>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</si>
  <si>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</si>
  <si>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</si>
  <si>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</si>
  <si>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</si>
  <si>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</si>
  <si>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</si>
  <si>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</si>
  <si>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</si>
  <si>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</si>
  <si>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</si>
  <si>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</si>
  <si>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</si>
  <si>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</si>
  <si>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</si>
  <si>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</si>
  <si>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</si>
  <si>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</si>
  <si>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</si>
  <si>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</si>
  <si>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</si>
  <si>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</si>
  <si>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</si>
  <si>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</si>
  <si>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</si>
  <si>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</si>
  <si>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</si>
  <si>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</si>
  <si>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</si>
  <si>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</si>
  <si>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</si>
  <si>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</si>
  <si>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</si>
  <si>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</si>
  <si>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</si>
  <si>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</si>
  <si>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</si>
  <si>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</si>
  <si>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</si>
  <si>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</si>
  <si>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</si>
  <si>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</si>
  <si>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</si>
  <si>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</si>
  <si>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</si>
  <si>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</si>
  <si>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</si>
  <si>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</si>
  <si>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</si>
  <si>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</si>
  <si>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</si>
  <si>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</si>
  <si>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</si>
  <si>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</si>
  <si>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</si>
  <si>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</si>
  <si>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</si>
  <si>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</si>
  <si>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</si>
  <si>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</si>
  <si>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</si>
  <si>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</si>
  <si>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</si>
  <si>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</si>
  <si>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</si>
  <si>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</si>
  <si>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</si>
  <si>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</si>
  <si>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</si>
  <si>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</si>
  <si>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</si>
  <si>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</si>
  <si>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</si>
  <si>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</si>
  <si>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</si>
  <si>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</si>
  <si>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</si>
  <si>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</si>
  <si>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</si>
  <si>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</si>
  <si>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</si>
  <si>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</si>
  <si>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</si>
  <si>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</si>
  <si>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</si>
  <si>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</si>
  <si>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</si>
  <si>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</si>
  <si>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</si>
  <si>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</si>
  <si>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</si>
  <si>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</si>
  <si>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</si>
  <si>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</si>
  <si>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</si>
  <si>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</si>
  <si>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</si>
  <si>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</si>
  <si>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</si>
  <si>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</si>
  <si>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</si>
  <si>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</si>
  <si>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</si>
  <si>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</si>
  <si>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</si>
  <si>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</si>
  <si>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</si>
  <si>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</si>
  <si>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</si>
  <si>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</si>
  <si>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</si>
  <si>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</si>
  <si>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</si>
  <si>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</si>
  <si>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</si>
  <si>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</si>
  <si>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</si>
  <si>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</si>
  <si>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</si>
  <si>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</si>
  <si>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</si>
  <si>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</si>
  <si>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</si>
  <si>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</si>
  <si>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</si>
  <si>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</si>
  <si>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</si>
  <si>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</si>
  <si>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</si>
  <si>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</si>
  <si>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</si>
  <si>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</si>
  <si>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</si>
  <si>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</si>
  <si>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</si>
  <si>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</si>
  <si>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</si>
  <si>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</si>
  <si>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</si>
  <si>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</si>
  <si>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</si>
  <si>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</si>
  <si>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</si>
  <si>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</si>
  <si>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</si>
  <si>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</si>
  <si>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</si>
  <si>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</si>
  <si>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</si>
  <si>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</si>
  <si>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</si>
  <si>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</si>
  <si>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</si>
  <si>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</si>
  <si>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</si>
  <si>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</si>
  <si>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</si>
  <si>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</si>
  <si>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</si>
  <si>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</si>
  <si>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</si>
  <si>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</si>
  <si>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</si>
  <si>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</si>
  <si>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</si>
  <si>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</si>
  <si>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</si>
  <si>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</si>
  <si>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</si>
  <si>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</si>
  <si>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</si>
  <si>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</si>
  <si>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</si>
  <si>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</si>
  <si>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</si>
  <si>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</si>
  <si>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</si>
  <si>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</si>
  <si>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</si>
  <si>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</si>
  <si>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</si>
  <si>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</si>
  <si>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</si>
  <si>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</si>
  <si>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</si>
  <si>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</si>
  <si>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</si>
  <si>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</si>
  <si>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</si>
  <si>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</si>
  <si>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</si>
  <si>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</si>
  <si>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</si>
  <si>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</si>
  <si>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</si>
  <si>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</si>
  <si>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</si>
  <si>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</si>
  <si>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</si>
  <si>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</si>
  <si>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</si>
  <si>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</si>
  <si>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</si>
  <si>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</si>
  <si>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</si>
  <si>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</si>
  <si>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</si>
  <si>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</si>
  <si>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</si>
  <si>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</si>
  <si>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</si>
  <si>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</si>
  <si>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</si>
  <si>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</si>
  <si>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</si>
  <si>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</si>
  <si>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</si>
  <si>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</si>
  <si>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</si>
  <si>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</si>
  <si>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</si>
  <si>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</si>
  <si>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</si>
  <si>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</si>
  <si>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</si>
  <si>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</si>
  <si>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</si>
  <si>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</si>
  <si>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</si>
  <si>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</si>
  <si>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</si>
  <si>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</si>
  <si>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</si>
  <si>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</si>
  <si>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</si>
  <si>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</si>
  <si>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</si>
  <si>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</si>
  <si>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</si>
  <si>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</si>
  <si>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</si>
  <si>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</si>
  <si>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</si>
  <si>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</si>
  <si>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</si>
  <si>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</si>
  <si>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</si>
  <si>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</si>
  <si>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</si>
  <si>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</si>
  <si>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</si>
  <si>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</si>
  <si>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</si>
  <si>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</si>
  <si>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</si>
  <si>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</si>
  <si>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</si>
  <si>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</si>
  <si>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</si>
  <si>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</si>
  <si>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</si>
  <si>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</si>
  <si>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</si>
  <si>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</si>
  <si>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</si>
  <si>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</si>
  <si>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</si>
  <si>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</si>
  <si>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</si>
  <si>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</si>
  <si>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</si>
  <si>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</si>
  <si>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</si>
  <si>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</si>
  <si>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</si>
  <si>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</si>
  <si>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</si>
  <si>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</si>
  <si>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</si>
  <si>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</si>
  <si>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</si>
  <si>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</si>
  <si>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</si>
  <si>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</si>
  <si>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</si>
  <si>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</si>
  <si>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</si>
  <si>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</si>
  <si>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</si>
  <si>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</si>
  <si>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</si>
  <si>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</si>
  <si>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</si>
  <si>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</si>
  <si>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</si>
  <si>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</si>
  <si>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</si>
  <si>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</si>
  <si>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</si>
  <si>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</si>
  <si>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</si>
  <si>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</si>
  <si>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</si>
  <si>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</si>
  <si>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</si>
  <si>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</si>
  <si>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</si>
  <si>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</si>
  <si>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</si>
  <si>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</si>
  <si>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</si>
  <si>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</si>
  <si>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</si>
  <si>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</si>
  <si>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</si>
  <si>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</si>
  <si>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</si>
  <si>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</si>
  <si>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</si>
  <si>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</si>
  <si>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</si>
  <si>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</si>
  <si>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</si>
  <si>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</si>
  <si>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</si>
  <si>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</si>
  <si>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</si>
  <si>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</si>
  <si>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</si>
  <si>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</si>
  <si>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</si>
  <si>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</si>
  <si>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</si>
  <si>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</si>
  <si>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</si>
  <si>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</si>
  <si>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</si>
  <si>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</si>
  <si>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</si>
  <si>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</si>
  <si>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</si>
  <si>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</si>
  <si>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</si>
  <si>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</si>
  <si>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</si>
  <si>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</si>
  <si>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</si>
  <si>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</si>
  <si>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</si>
  <si>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</si>
  <si>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</si>
  <si>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</si>
  <si>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</si>
  <si>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</si>
  <si>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</si>
  <si>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</si>
  <si>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</si>
  <si>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</si>
  <si>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</si>
  <si>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</si>
  <si>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</si>
  <si>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</si>
  <si>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</si>
  <si>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</si>
  <si>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</si>
  <si>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</si>
  <si>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</si>
  <si>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</si>
  <si>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</si>
  <si>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</si>
  <si>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</si>
  <si>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</si>
  <si>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</si>
  <si>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</si>
  <si>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</si>
  <si>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</si>
  <si>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</si>
  <si>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</si>
  <si>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</si>
  <si>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</si>
  <si>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</si>
  <si>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</si>
  <si>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</si>
  <si>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</si>
  <si>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</si>
  <si>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</si>
  <si>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</si>
  <si>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</si>
  <si>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</si>
  <si>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</si>
  <si>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</si>
  <si>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</si>
  <si>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</si>
  <si>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</si>
  <si>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</si>
  <si>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</si>
  <si>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</si>
  <si>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</si>
  <si>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</si>
  <si>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</si>
  <si>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</si>
  <si>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</si>
  <si>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</si>
  <si>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</si>
  <si>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</si>
  <si>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</si>
  <si>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</si>
  <si>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</si>
  <si>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</si>
  <si>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</si>
  <si>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</si>
  <si>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</si>
  <si>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</si>
  <si>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</si>
  <si>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</si>
  <si>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</si>
  <si>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</si>
  <si>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</si>
  <si>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</si>
  <si>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</si>
  <si>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</si>
  <si>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</si>
  <si>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</si>
  <si>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</si>
  <si>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</si>
  <si>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</si>
  <si>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</si>
  <si>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</si>
  <si>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</si>
  <si>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</si>
  <si>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</si>
  <si>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</si>
  <si>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</si>
  <si>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</si>
  <si>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</si>
  <si>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</si>
  <si>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</si>
  <si>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</si>
  <si>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</si>
  <si>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</si>
  <si>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</si>
  <si>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</si>
  <si>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</si>
  <si>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</si>
  <si>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</si>
  <si>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</si>
  <si>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</si>
  <si>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</si>
  <si>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</si>
  <si>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</si>
  <si>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</si>
  <si>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</si>
  <si>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</si>
  <si>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</si>
  <si>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</si>
  <si>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</si>
  <si>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</si>
  <si>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</si>
  <si>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</si>
  <si>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</si>
  <si>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</si>
  <si>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</si>
  <si>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</si>
  <si>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</si>
  <si>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</si>
  <si>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</si>
  <si>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</si>
  <si>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</si>
  <si>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</si>
  <si>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</si>
  <si>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</si>
  <si>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</si>
  <si>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</si>
  <si>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</si>
  <si>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</si>
  <si>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</si>
  <si>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</si>
  <si>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</si>
  <si>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</si>
  <si>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</si>
  <si>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</si>
  <si>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</si>
  <si>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</si>
  <si>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</si>
  <si>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</si>
  <si>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</si>
  <si>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</si>
  <si>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</si>
  <si>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</si>
  <si>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</si>
  <si>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</si>
  <si>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</si>
  <si>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</si>
  <si>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</si>
  <si>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</si>
  <si>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</si>
  <si>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</si>
  <si>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</si>
  <si>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</si>
  <si>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</si>
  <si>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</si>
  <si>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</si>
  <si>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</si>
  <si>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</si>
  <si>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</si>
  <si>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</si>
  <si>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</si>
  <si>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</si>
  <si>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</si>
  <si>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</si>
  <si>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</si>
  <si>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</si>
  <si>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</si>
  <si>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</si>
  <si>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</si>
  <si>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</si>
  <si>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</si>
  <si>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</si>
  <si>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</si>
  <si>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</si>
  <si>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</si>
  <si>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</si>
  <si>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</si>
  <si>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</si>
  <si>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</si>
  <si>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</si>
  <si>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</si>
  <si>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</si>
  <si>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</si>
  <si>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</si>
  <si>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</si>
  <si>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</si>
  <si>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</si>
  <si>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</si>
  <si>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</si>
  <si>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</si>
  <si>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</si>
  <si>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</si>
  <si>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</si>
  <si>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</si>
  <si>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</si>
  <si>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</si>
  <si>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</si>
  <si>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</si>
  <si>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</si>
  <si>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</si>
  <si>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</si>
  <si>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</si>
  <si>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</si>
  <si>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</si>
  <si>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</si>
  <si>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</si>
  <si>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</si>
  <si>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</si>
  <si>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</si>
  <si>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</si>
  <si>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</si>
  <si>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</si>
  <si>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</si>
  <si>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</si>
  <si>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</si>
  <si>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</si>
  <si>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</si>
  <si>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</si>
  <si>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</si>
  <si>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</si>
  <si>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</si>
  <si>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</si>
  <si>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</si>
  <si>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</si>
  <si>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</si>
  <si>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</si>
  <si>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</si>
  <si>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</si>
  <si>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</si>
  <si>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</si>
  <si>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</si>
  <si>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</si>
  <si>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</si>
  <si>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</si>
  <si>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</si>
  <si>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</si>
  <si>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</si>
  <si>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</si>
  <si>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</si>
  <si>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</si>
  <si>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</si>
  <si>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</si>
  <si>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</si>
  <si>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</si>
  <si>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</si>
  <si>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</si>
  <si>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</si>
  <si>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</si>
  <si>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</si>
  <si>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</si>
  <si>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</si>
  <si>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</si>
  <si>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</si>
  <si>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</si>
  <si>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</si>
  <si>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</si>
  <si>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</si>
  <si>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</si>
  <si>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</si>
  <si>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</si>
  <si>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</si>
  <si>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</si>
  <si>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</si>
  <si>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</si>
  <si>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</si>
  <si>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</si>
  <si>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</si>
  <si>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</si>
  <si>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</si>
  <si>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</si>
  <si>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</si>
  <si>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</si>
  <si>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</si>
  <si>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</si>
  <si>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</si>
  <si>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</si>
  <si>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</si>
  <si>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</si>
  <si>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</si>
  <si>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</si>
  <si>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</si>
  <si>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</si>
  <si>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</si>
  <si>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</si>
  <si>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</si>
  <si>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</si>
  <si>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</si>
  <si>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</si>
  <si>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</si>
  <si>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</si>
  <si>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</si>
  <si>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</si>
  <si>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</si>
  <si>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</si>
  <si>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</si>
  <si>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</si>
  <si>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</si>
  <si>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</si>
  <si>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</si>
  <si>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</si>
  <si>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</si>
  <si>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</si>
  <si>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</si>
  <si>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</si>
  <si>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</si>
  <si>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</si>
  <si>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</si>
  <si>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</si>
  <si>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</si>
  <si>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</si>
  <si>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</si>
  <si>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</si>
  <si>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</si>
  <si>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</si>
  <si>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</si>
  <si>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</si>
  <si>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</si>
  <si>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</si>
  <si>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</si>
  <si>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</si>
  <si>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</si>
  <si>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</si>
  <si>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</si>
  <si>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</si>
  <si>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</si>
  <si>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</si>
  <si>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</si>
  <si>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</si>
  <si>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</si>
  <si>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</si>
  <si>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</si>
  <si>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</si>
  <si>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</si>
  <si>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</si>
  <si>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</si>
  <si>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</si>
  <si>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</si>
  <si>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</si>
  <si>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</si>
  <si>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</si>
  <si>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</si>
  <si>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</si>
  <si>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</si>
  <si>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</si>
  <si>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</si>
  <si>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</si>
  <si>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</si>
  <si>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</si>
  <si>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</si>
  <si>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</si>
  <si>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</si>
  <si>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</si>
  <si>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</si>
  <si>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</si>
  <si>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</si>
  <si>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</si>
  <si>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</si>
  <si>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</si>
  <si>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</si>
  <si>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</si>
  <si>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</si>
  <si>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</si>
  <si>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</si>
  <si>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</si>
  <si>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</si>
  <si>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</si>
  <si>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</si>
  <si>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</si>
  <si>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</si>
  <si>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</si>
  <si>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</si>
  <si>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</si>
  <si>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</si>
  <si>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</si>
  <si>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</si>
  <si>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</si>
  <si>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</si>
  <si>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</si>
  <si>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</si>
  <si>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</si>
  <si>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</si>
  <si>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</si>
  <si>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</si>
  <si>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</si>
  <si>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</si>
  <si>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</si>
  <si>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</si>
  <si>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</si>
  <si>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</si>
  <si>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</si>
  <si>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</si>
  <si>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</si>
  <si>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</si>
  <si>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</si>
  <si>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</si>
  <si>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</si>
  <si>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</si>
  <si>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</si>
  <si>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</si>
  <si>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</si>
  <si>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</si>
  <si>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</si>
  <si>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</si>
  <si>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</si>
  <si>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</si>
  <si>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</si>
  <si>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</si>
  <si>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</si>
  <si>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</si>
  <si>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</si>
  <si>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</si>
  <si>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</si>
  <si>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</si>
  <si>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</si>
  <si>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</si>
  <si>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</si>
  <si>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</si>
  <si>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</si>
  <si>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</si>
  <si>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</si>
  <si>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</si>
  <si>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</si>
  <si>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</si>
  <si>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</si>
  <si>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</si>
  <si>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</si>
  <si>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</si>
  <si>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</si>
  <si>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</si>
  <si>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</si>
  <si>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</si>
  <si>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</si>
  <si>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</si>
  <si>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</si>
  <si>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</si>
  <si>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</si>
  <si>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</si>
  <si>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</si>
  <si>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</si>
  <si>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</si>
  <si>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</si>
  <si>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</si>
  <si>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</si>
  <si>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</si>
  <si>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</si>
  <si>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</si>
  <si>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</si>
  <si>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</si>
  <si>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</si>
  <si>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</si>
  <si>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</si>
  <si>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</si>
  <si>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</si>
  <si>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</si>
  <si>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</si>
  <si>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</si>
  <si>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</si>
  <si>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</si>
  <si>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</si>
  <si>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</si>
  <si>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</si>
  <si>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</si>
  <si>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</si>
  <si>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</si>
  <si>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</si>
  <si>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</si>
  <si>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</si>
  <si>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</si>
  <si>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</si>
  <si>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</si>
  <si>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</si>
  <si>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</si>
  <si>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</si>
  <si>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</si>
  <si>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</si>
  <si>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</si>
  <si>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</si>
  <si>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</si>
  <si>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</si>
  <si>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</si>
  <si>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</si>
  <si>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</si>
  <si>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</si>
  <si>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</si>
  <si>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</si>
  <si>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</si>
  <si>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</si>
  <si>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</si>
  <si>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</si>
  <si>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</si>
  <si>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</si>
  <si>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</si>
  <si>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</si>
  <si>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</si>
  <si>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</si>
  <si>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</si>
  <si>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</si>
  <si>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</si>
  <si>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</si>
  <si>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</si>
  <si>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</si>
  <si>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</si>
  <si>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</si>
  <si>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</si>
  <si>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</si>
  <si>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</si>
  <si>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</si>
  <si>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</si>
  <si>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</si>
  <si>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</si>
  <si>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</si>
  <si>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</si>
  <si>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</si>
  <si>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</si>
  <si>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</si>
  <si>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</si>
  <si>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</si>
  <si>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</si>
  <si>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</si>
  <si>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</si>
  <si>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</si>
  <si>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</si>
  <si>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</si>
  <si>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</si>
  <si>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</si>
  <si>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</si>
  <si>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</si>
  <si>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</si>
  <si>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</si>
  <si>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</si>
  <si>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</si>
  <si>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</si>
  <si>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</si>
  <si>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</si>
  <si>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</si>
  <si>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</si>
  <si>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</si>
  <si>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</si>
  <si>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</si>
  <si>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</si>
  <si>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</si>
  <si>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</si>
  <si>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</si>
  <si>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</si>
  <si>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</si>
  <si>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</si>
  <si>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</si>
  <si>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</si>
  <si>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</si>
  <si>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</si>
  <si>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</si>
  <si>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</si>
  <si>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</si>
  <si>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</si>
  <si>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</si>
  <si>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</si>
  <si>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</si>
  <si>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</si>
  <si>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</si>
  <si>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</si>
  <si>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</si>
  <si>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</si>
  <si>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</si>
  <si>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</si>
  <si>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</si>
  <si>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</si>
  <si>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</si>
  <si>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</si>
  <si>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</si>
  <si>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</si>
  <si>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</si>
  <si>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</si>
  <si>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</si>
  <si>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</si>
  <si>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</si>
  <si>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</si>
  <si>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</si>
  <si>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</si>
  <si>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</si>
  <si>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</si>
  <si>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</si>
  <si>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</si>
  <si>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</si>
  <si>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</si>
  <si>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</si>
  <si>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</si>
  <si>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</si>
  <si>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</si>
  <si>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</si>
  <si>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</si>
  <si>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</si>
  <si>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</si>
  <si>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</si>
  <si>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</si>
  <si>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</si>
  <si>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</si>
  <si>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</si>
  <si>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</si>
  <si>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</si>
  <si>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</si>
  <si>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</si>
  <si>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</si>
  <si>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</si>
  <si>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</si>
  <si>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</si>
  <si>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</si>
  <si>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</si>
  <si>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</si>
  <si>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</si>
  <si>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</si>
  <si>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</si>
  <si>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</si>
  <si>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</si>
  <si>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</si>
  <si>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</si>
  <si>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</si>
  <si>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</si>
  <si>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</si>
  <si>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</si>
  <si>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</si>
  <si>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</si>
  <si>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</si>
  <si>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</si>
  <si>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</si>
  <si>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</si>
  <si>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</si>
  <si>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</si>
  <si>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</si>
  <si>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</si>
  <si>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</si>
  <si>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</si>
  <si>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</si>
  <si>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</si>
  <si>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</si>
  <si>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</si>
  <si>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</si>
  <si>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</si>
  <si>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</si>
  <si>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</si>
  <si>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</si>
  <si>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</si>
  <si>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</si>
  <si>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</si>
  <si>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</si>
  <si>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</si>
  <si>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</si>
  <si>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</si>
  <si>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</si>
  <si>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</si>
  <si>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</si>
  <si>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</si>
  <si>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</si>
  <si>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</si>
  <si>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</si>
  <si>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</si>
  <si>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</si>
  <si>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</si>
  <si>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</si>
  <si>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</si>
  <si>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</si>
  <si>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</si>
  <si>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</si>
  <si>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</si>
  <si>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</si>
  <si>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</si>
  <si>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</si>
  <si>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</si>
  <si>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</si>
  <si>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</si>
  <si>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</si>
  <si>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</si>
  <si>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</si>
  <si>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</si>
  <si>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</si>
  <si>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</si>
  <si>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</si>
  <si>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</si>
  <si>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</si>
  <si>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</si>
  <si>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</si>
  <si>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</si>
  <si>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</si>
  <si>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</si>
  <si>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</si>
  <si>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</si>
  <si>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</si>
  <si>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</si>
  <si>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</si>
  <si>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</si>
  <si>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</si>
  <si>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</si>
  <si>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</si>
  <si>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</si>
  <si>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</si>
  <si>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</si>
  <si>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</si>
  <si>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</si>
  <si>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</si>
  <si>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</si>
  <si>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</si>
  <si>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</si>
  <si>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</si>
  <si>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</si>
  <si>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</si>
  <si>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</si>
  <si>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</si>
  <si>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</si>
  <si>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</si>
  <si>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</si>
  <si>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</si>
  <si>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</si>
  <si>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</si>
  <si>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</si>
  <si>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</si>
  <si>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</si>
  <si>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</si>
  <si>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</si>
  <si>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</si>
  <si>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</si>
  <si>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</si>
  <si>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</si>
  <si>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</si>
  <si>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</si>
  <si>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</si>
  <si>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</si>
  <si>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</si>
  <si>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</si>
  <si>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</si>
  <si>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</si>
  <si>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</si>
  <si>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</si>
  <si>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</si>
  <si>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</si>
  <si>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</si>
  <si>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</si>
  <si>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</si>
  <si>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</si>
  <si>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</si>
  <si>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</si>
  <si>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</si>
  <si>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</si>
  <si>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</si>
  <si>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</si>
  <si>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</si>
  <si>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</si>
  <si>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</si>
  <si>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</si>
  <si>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</si>
  <si>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</si>
  <si>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</si>
  <si>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</si>
  <si>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</si>
  <si>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</si>
  <si>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</si>
  <si>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</si>
  <si>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</si>
  <si>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</si>
  <si>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</si>
  <si>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</si>
  <si>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</si>
  <si>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</si>
  <si>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</si>
  <si>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</si>
  <si>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</si>
  <si>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</si>
  <si>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</si>
  <si>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</si>
  <si>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</si>
  <si>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</si>
  <si>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</si>
  <si>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</si>
  <si>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</si>
  <si>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</si>
  <si>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</si>
  <si>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</si>
  <si>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</si>
  <si>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</si>
  <si>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</si>
  <si>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</si>
  <si>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</si>
  <si>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</si>
  <si>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</si>
  <si>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</si>
  <si>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</si>
  <si>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</si>
  <si>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</si>
  <si>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</si>
  <si>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</si>
  <si>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</si>
  <si>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</si>
  <si>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</si>
  <si>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</si>
  <si>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</si>
  <si>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</si>
  <si>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</si>
  <si>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</si>
  <si>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</si>
  <si>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</si>
  <si>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</si>
  <si>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</si>
  <si>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</si>
  <si>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</si>
  <si>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</si>
  <si>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</si>
  <si>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</si>
  <si>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</si>
  <si>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</si>
  <si>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</si>
  <si>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</si>
  <si>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</si>
  <si>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</si>
  <si>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</si>
  <si>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</si>
  <si>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</si>
  <si>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</si>
  <si>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</si>
  <si>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</si>
  <si>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</si>
  <si>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</si>
  <si>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</si>
  <si>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</si>
  <si>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</si>
  <si>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</si>
  <si>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</si>
  <si>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</si>
  <si>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</si>
  <si>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</si>
  <si>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</si>
  <si>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</si>
  <si>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</si>
  <si>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</si>
  <si>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</si>
  <si>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</si>
  <si>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</si>
  <si>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</si>
  <si>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</si>
  <si>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</si>
  <si>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</si>
  <si>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</si>
  <si>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</si>
  <si>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</si>
  <si>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</si>
  <si>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</si>
  <si>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</si>
  <si>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</si>
  <si>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</si>
  <si>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</si>
  <si>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</si>
  <si>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</si>
  <si>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</si>
  <si>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</si>
  <si>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</si>
  <si>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</si>
  <si>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</si>
  <si>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</si>
  <si>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</si>
  <si>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</si>
  <si>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</si>
  <si>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</si>
  <si>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</si>
  <si>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</si>
  <si>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</si>
  <si>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</si>
  <si>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</si>
  <si>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</si>
  <si>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</si>
  <si>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</si>
  <si>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</si>
  <si>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</si>
  <si>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</si>
  <si>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</si>
  <si>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</si>
  <si>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</si>
  <si>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</si>
  <si>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</si>
  <si>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</si>
  <si>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</si>
  <si>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</si>
  <si>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</si>
  <si>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</si>
  <si>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</si>
  <si>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</si>
  <si>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</si>
  <si>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</si>
  <si>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</si>
  <si>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</si>
  <si>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</si>
  <si>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</si>
  <si>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</si>
  <si>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</si>
  <si>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</si>
  <si>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</si>
  <si>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</si>
  <si>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</si>
  <si>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</si>
  <si>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</si>
  <si>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</si>
  <si>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</si>
  <si>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</si>
  <si>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</si>
  <si>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</si>
  <si>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</si>
  <si>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</si>
  <si>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</si>
  <si>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</si>
  <si>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</si>
  <si>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</si>
  <si>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</si>
  <si>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</si>
  <si>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</si>
  <si>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</si>
  <si>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</si>
  <si>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</si>
  <si>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</si>
  <si>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</si>
  <si>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</si>
  <si>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</si>
  <si>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</si>
  <si>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</si>
  <si>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</si>
  <si>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</si>
  <si>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</si>
  <si>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</si>
  <si>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</si>
  <si>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</si>
  <si>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</si>
  <si>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</si>
  <si>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</si>
  <si>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</si>
  <si>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</si>
  <si>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</si>
  <si>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</si>
  <si>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</si>
  <si>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</si>
  <si>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</si>
  <si>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</si>
  <si>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</si>
  <si>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</si>
  <si>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</si>
  <si>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</si>
  <si>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</si>
  <si>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</si>
  <si>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</si>
  <si>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</si>
  <si>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</si>
  <si>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</si>
  <si>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</si>
  <si>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</si>
  <si>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</si>
  <si>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</si>
  <si>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</si>
  <si>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</si>
  <si>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</si>
  <si>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</si>
  <si>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</si>
  <si>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</si>
  <si>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</si>
  <si>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</si>
  <si>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</si>
  <si>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</si>
  <si>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</si>
  <si>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</si>
  <si>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</si>
  <si>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</si>
  <si>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</si>
  <si>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</si>
  <si>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</si>
  <si>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</si>
  <si>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</si>
  <si>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</si>
  <si>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</si>
  <si>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</si>
  <si>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</si>
  <si>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</si>
  <si>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</si>
  <si>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</si>
  <si>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</si>
  <si>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</si>
  <si>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</si>
  <si>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</si>
  <si>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</si>
  <si>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</si>
  <si>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</si>
  <si>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</si>
  <si>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</si>
  <si>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</si>
  <si>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</si>
  <si>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</si>
  <si>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</si>
  <si>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</si>
  <si>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</si>
  <si>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</si>
  <si>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</si>
  <si>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</si>
  <si>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</si>
  <si>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</si>
  <si>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</si>
  <si>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</si>
  <si>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</si>
  <si>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</si>
  <si>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</si>
  <si>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</si>
  <si>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</si>
  <si>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</si>
  <si>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</si>
  <si>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</si>
  <si>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</si>
  <si>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</si>
  <si>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</si>
  <si>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</si>
  <si>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</si>
  <si>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</si>
  <si>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</si>
  <si>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</si>
  <si>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</si>
  <si>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</si>
  <si>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</si>
  <si>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</si>
  <si>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</si>
  <si>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</si>
  <si>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</si>
  <si>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</si>
  <si>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</si>
  <si>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</si>
  <si>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</si>
  <si>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</si>
  <si>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</si>
  <si>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</si>
  <si>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</si>
  <si>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</si>
  <si>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</si>
  <si>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</si>
  <si>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</si>
  <si>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</si>
  <si>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</si>
  <si>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</si>
  <si>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</si>
  <si>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</si>
  <si>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</si>
  <si>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</si>
  <si>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</si>
  <si>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</si>
  <si>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</si>
  <si>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</si>
  <si>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</si>
  <si>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</si>
  <si>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</si>
  <si>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</si>
  <si>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</si>
  <si>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</si>
  <si>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</si>
  <si>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</si>
  <si>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</si>
  <si>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</si>
  <si>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</si>
  <si>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</si>
  <si>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</si>
  <si>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</si>
  <si>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</si>
  <si>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</si>
  <si>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</si>
  <si>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</si>
  <si>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</si>
  <si>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</si>
  <si>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</si>
  <si>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</si>
  <si>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</si>
  <si>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</si>
  <si>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</si>
  <si>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</si>
  <si>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</si>
  <si>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</si>
  <si>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</si>
  <si>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</si>
  <si>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</si>
  <si>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</si>
  <si>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</si>
  <si>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</si>
  <si>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</si>
  <si>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</si>
  <si>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</si>
  <si>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</si>
  <si>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</si>
  <si>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</si>
  <si>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</si>
  <si>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</si>
  <si>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</si>
  <si>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</si>
  <si>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</si>
  <si>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</si>
  <si>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</si>
  <si>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</si>
  <si>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</si>
  <si>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</si>
  <si>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</si>
  <si>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</si>
  <si>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</si>
  <si>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</si>
  <si>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</si>
  <si>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</si>
  <si>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</si>
  <si>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</si>
  <si>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</si>
  <si>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</si>
  <si>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</si>
  <si>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</si>
  <si>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</si>
  <si>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</si>
  <si>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</si>
  <si>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</si>
  <si>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</si>
  <si>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</si>
  <si>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</si>
  <si>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</si>
  <si>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</si>
  <si>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</si>
  <si>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</si>
  <si>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</si>
  <si>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</si>
  <si>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</si>
  <si>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</si>
  <si>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</si>
  <si>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</si>
  <si>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</si>
  <si>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</si>
  <si>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</si>
  <si>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</si>
  <si>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</si>
  <si>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</si>
  <si>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</si>
  <si>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</si>
  <si>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</si>
  <si>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</si>
  <si>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</si>
  <si>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</si>
  <si>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</si>
  <si>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</si>
  <si>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</si>
  <si>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</si>
  <si>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</si>
  <si>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</si>
  <si>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</si>
  <si>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</si>
  <si>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</si>
  <si>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</si>
  <si>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</si>
  <si>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</si>
  <si>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</si>
  <si>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</si>
  <si>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</si>
  <si>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</si>
  <si>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</si>
  <si>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</si>
  <si>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</si>
  <si>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</si>
  <si>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</si>
  <si>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</si>
  <si>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</si>
  <si>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</si>
  <si>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</si>
  <si>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</si>
  <si>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</si>
  <si>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</si>
  <si>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</si>
  <si>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</si>
  <si>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</si>
  <si>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</si>
  <si>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</si>
  <si>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</si>
  <si>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</si>
  <si>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</si>
  <si>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</si>
  <si>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</si>
  <si>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</si>
  <si>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</si>
  <si>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</si>
  <si>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</si>
  <si>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</si>
  <si>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</si>
  <si>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</si>
  <si>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</si>
  <si>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</si>
  <si>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</si>
  <si>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</si>
  <si>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</si>
  <si>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</si>
  <si>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</si>
  <si>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</si>
  <si>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</si>
  <si>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</si>
  <si>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</si>
  <si>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</si>
  <si>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</si>
  <si>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</si>
  <si>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</si>
  <si>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</si>
  <si>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</si>
  <si>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</si>
  <si>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</si>
  <si>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</si>
  <si>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</si>
  <si>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</si>
  <si>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</si>
  <si>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</si>
  <si>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</si>
  <si>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</si>
  <si>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</si>
  <si>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</si>
  <si>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</si>
  <si>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</si>
  <si>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</si>
  <si>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</si>
  <si>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</si>
  <si>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</si>
  <si>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</si>
  <si>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</si>
  <si>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</si>
  <si>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</si>
  <si>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</si>
  <si>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</si>
  <si>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</si>
  <si>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</si>
  <si>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</si>
  <si>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</si>
  <si>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</si>
  <si>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</si>
  <si>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</si>
  <si>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</si>
  <si>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</si>
  <si>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</si>
  <si>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</si>
  <si>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</si>
  <si>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</si>
  <si>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</si>
  <si>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</si>
  <si>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</si>
  <si>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</si>
  <si>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</si>
  <si>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</si>
  <si>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</si>
  <si>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</si>
  <si>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</si>
  <si>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</si>
  <si>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</si>
  <si>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</si>
  <si>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</si>
  <si>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</si>
  <si>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</si>
  <si>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</si>
  <si>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</si>
  <si>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</si>
  <si>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</si>
  <si>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</si>
  <si>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</si>
  <si>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</si>
  <si>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</si>
  <si>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</si>
  <si>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</si>
  <si>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</si>
  <si>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</si>
  <si>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</si>
  <si>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</si>
  <si>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</si>
  <si>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</si>
  <si>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</si>
  <si>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</si>
  <si>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</si>
  <si>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</si>
  <si>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</si>
  <si>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</si>
  <si>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</si>
  <si>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</si>
  <si>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</si>
  <si>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</si>
  <si>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</si>
  <si>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</si>
  <si>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</si>
  <si>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</si>
  <si>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</si>
  <si>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</si>
  <si>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</si>
  <si>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</si>
  <si>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</si>
  <si>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</si>
  <si>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</si>
  <si>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</si>
  <si>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</si>
  <si>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</si>
  <si>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</si>
  <si>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</si>
  <si>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</si>
  <si>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</si>
  <si>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</si>
  <si>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</si>
  <si>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</si>
  <si>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</si>
  <si>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</si>
  <si>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</si>
  <si>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</si>
  <si>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</si>
  <si>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</si>
  <si>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</si>
  <si>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</si>
  <si>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</si>
  <si>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</si>
  <si>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</si>
  <si>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</si>
  <si>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</si>
  <si>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</si>
  <si>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</si>
  <si>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</si>
  <si>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</si>
  <si>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</si>
  <si>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</si>
  <si>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</si>
  <si>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</si>
  <si>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</si>
  <si>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</si>
  <si>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</si>
  <si>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</si>
  <si>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</si>
  <si>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</si>
  <si>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</si>
  <si>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</si>
  <si>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</si>
  <si>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</si>
  <si>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</si>
  <si>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</si>
  <si>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</si>
  <si>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</si>
  <si>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</si>
  <si>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</si>
  <si>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</si>
  <si>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</si>
  <si>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</si>
  <si>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</si>
  <si>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</si>
  <si>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</si>
  <si>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</si>
  <si>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</si>
  <si>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</si>
  <si>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</si>
  <si>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</si>
  <si>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</si>
  <si>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</si>
  <si>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</si>
  <si>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</si>
  <si>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</si>
  <si>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</si>
  <si>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</si>
  <si>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</si>
  <si>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</si>
  <si>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</si>
  <si>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</si>
  <si>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</si>
  <si>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</si>
  <si>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</si>
  <si>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</si>
  <si>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</si>
  <si>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</si>
  <si>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</si>
  <si>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</si>
  <si>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</si>
  <si>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</si>
  <si>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</si>
  <si>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</si>
  <si>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</si>
  <si>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</si>
  <si>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</si>
  <si>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</si>
  <si>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</si>
  <si>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</si>
  <si>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</si>
  <si>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</si>
  <si>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</si>
  <si>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</si>
  <si>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</si>
  <si>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</si>
  <si>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</si>
  <si>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</si>
  <si>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</si>
  <si>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</si>
  <si>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</si>
  <si>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</si>
  <si>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</si>
  <si>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</si>
  <si>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</si>
  <si>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</si>
  <si>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</si>
  <si>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</si>
  <si>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</si>
  <si>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</si>
  <si>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</si>
  <si>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</si>
  <si>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</si>
  <si>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</si>
  <si>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</si>
  <si>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</si>
  <si>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</si>
  <si>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</si>
  <si>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</si>
  <si>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</si>
  <si>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</si>
  <si>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</si>
  <si>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</si>
  <si>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</si>
  <si>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</si>
  <si>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</si>
  <si>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</si>
  <si>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</si>
  <si>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</si>
  <si>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</si>
  <si>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</si>
  <si>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</si>
  <si>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</si>
  <si>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</si>
  <si>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</si>
  <si>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</si>
  <si>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</si>
  <si>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</si>
  <si>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</si>
  <si>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</si>
  <si>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</si>
  <si>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</si>
  <si>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</si>
  <si>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</si>
  <si>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</si>
  <si>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</si>
  <si>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</si>
  <si>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</si>
  <si>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</si>
  <si>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</si>
  <si>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</si>
  <si>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</si>
  <si>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</si>
  <si>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</si>
  <si>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</si>
  <si>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</si>
  <si>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</si>
  <si>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</si>
  <si>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</si>
  <si>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</si>
  <si>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</si>
  <si>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</si>
  <si>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</si>
  <si>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</si>
  <si>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</si>
  <si>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</si>
  <si>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</si>
  <si>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</si>
  <si>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</si>
  <si>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</si>
  <si>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</si>
  <si>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</si>
  <si>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</si>
  <si>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</si>
  <si>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</si>
  <si>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</si>
  <si>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</si>
  <si>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</si>
  <si>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</si>
  <si>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</si>
  <si>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</si>
  <si>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</si>
  <si>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</si>
  <si>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</si>
  <si>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</si>
  <si>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</si>
  <si>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</si>
  <si>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</si>
  <si>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</si>
  <si>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</si>
  <si>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</si>
  <si>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</si>
  <si>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</si>
  <si>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</si>
  <si>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</si>
  <si>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</si>
  <si>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</si>
  <si>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</si>
  <si>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</si>
  <si>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</si>
  <si>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</si>
  <si>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</si>
  <si>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</si>
  <si>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</si>
  <si>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</si>
  <si>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</si>
  <si>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</si>
  <si>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</si>
  <si>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</si>
  <si>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</si>
  <si>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</si>
  <si>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</si>
  <si>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</si>
  <si>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</si>
  <si>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</si>
  <si>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</si>
  <si>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</si>
  <si>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</si>
  <si>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</si>
  <si>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</si>
  <si>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</si>
  <si>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</si>
  <si>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</si>
  <si>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</si>
  <si>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</si>
  <si>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</si>
  <si>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</si>
  <si>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</si>
  <si>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</si>
  <si>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</si>
  <si>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</si>
  <si>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</si>
  <si>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</si>
  <si>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</si>
  <si>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</si>
  <si>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</si>
  <si>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</si>
  <si>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</si>
  <si>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</si>
  <si>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</si>
  <si>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</si>
  <si>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</si>
  <si>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</si>
  <si>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</si>
  <si>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</si>
  <si>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</si>
  <si>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</si>
  <si>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</si>
  <si>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</si>
  <si>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</si>
  <si>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</si>
  <si>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</si>
  <si>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</si>
  <si>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</si>
  <si>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</si>
  <si>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</si>
  <si>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</si>
  <si>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</si>
  <si>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</si>
  <si>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</si>
  <si>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</si>
  <si>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</si>
  <si>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</si>
  <si>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</si>
  <si>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</si>
  <si>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</si>
  <si>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</si>
  <si>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</si>
  <si>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</si>
  <si>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</si>
  <si>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</si>
  <si>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</si>
  <si>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</si>
  <si>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</si>
  <si>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</si>
  <si>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</si>
  <si>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</si>
  <si>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</si>
  <si>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</si>
  <si>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</si>
  <si>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</si>
  <si>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</si>
  <si>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</si>
  <si>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</si>
  <si>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</si>
  <si>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</si>
  <si>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</si>
  <si>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</si>
  <si>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</si>
  <si>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</si>
  <si>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</si>
  <si>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</si>
  <si>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</si>
  <si>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</si>
  <si>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</si>
  <si>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</si>
  <si>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</si>
  <si>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</si>
  <si>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</si>
  <si>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</si>
  <si>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</si>
  <si>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</si>
  <si>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</si>
  <si>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</si>
  <si>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</si>
  <si>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</si>
  <si>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</si>
  <si>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</si>
  <si>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</si>
  <si>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</si>
  <si>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</si>
  <si>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</si>
  <si>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</si>
  <si>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</si>
  <si>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</si>
  <si>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</si>
  <si>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</si>
  <si>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</si>
  <si>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</si>
  <si>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</si>
  <si>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</si>
  <si>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</si>
  <si>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</si>
  <si>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</si>
  <si>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</si>
  <si>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</si>
  <si>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</si>
  <si>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</si>
  <si>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</si>
  <si>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</si>
  <si>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</si>
  <si>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</si>
  <si>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</si>
  <si>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</si>
  <si>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</si>
  <si>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</si>
  <si>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</si>
  <si>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</si>
  <si>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</si>
  <si>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</si>
  <si>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</si>
  <si>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</si>
  <si>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</si>
  <si>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</si>
  <si>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</si>
  <si>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</si>
  <si>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</si>
  <si>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</si>
  <si>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</si>
  <si>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</si>
  <si>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</si>
  <si>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</si>
  <si>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</si>
  <si>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</si>
  <si>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</si>
  <si>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</si>
  <si>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</si>
  <si>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</si>
  <si>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</si>
  <si>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</si>
  <si>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</si>
  <si>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</si>
  <si>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</si>
  <si>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</si>
  <si>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</si>
  <si>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</si>
  <si>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</si>
  <si>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</si>
  <si>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</si>
  <si>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</si>
  <si>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</si>
  <si>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</si>
  <si>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</si>
  <si>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</si>
  <si>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</si>
  <si>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</si>
  <si>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</si>
  <si>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</si>
  <si>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</si>
  <si>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</si>
  <si>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</si>
  <si>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</si>
  <si>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</si>
  <si>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</si>
  <si>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</si>
  <si>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</si>
  <si>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</si>
  <si>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</si>
  <si>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</si>
  <si>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</si>
  <si>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</si>
  <si>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</si>
  <si>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</si>
  <si>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</si>
  <si>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</si>
  <si>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</si>
  <si>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</si>
  <si>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</si>
  <si>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</si>
  <si>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</si>
  <si>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</si>
  <si>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</si>
  <si>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</si>
  <si>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</si>
  <si>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</si>
  <si>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</si>
  <si>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</si>
  <si>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</si>
  <si>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</si>
  <si>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</si>
  <si>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</si>
  <si>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</si>
  <si>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</si>
  <si>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</si>
  <si>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</si>
  <si>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</si>
  <si>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</si>
  <si>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</si>
  <si>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</si>
  <si>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</si>
  <si>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</si>
  <si>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</si>
  <si>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</si>
  <si>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</si>
  <si>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</si>
  <si>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</si>
  <si>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</si>
  <si>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</si>
  <si>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</si>
  <si>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</si>
  <si>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</si>
  <si>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</si>
  <si>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</si>
  <si>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</si>
  <si>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</si>
  <si>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</si>
  <si>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</si>
  <si>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</si>
  <si>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</si>
  <si>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</si>
  <si>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</si>
  <si>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</si>
  <si>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</si>
  <si>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</si>
  <si>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</si>
  <si>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</si>
  <si>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</si>
  <si>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</si>
  <si>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</si>
  <si>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</si>
  <si>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</si>
  <si>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</si>
  <si>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</si>
  <si>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</si>
  <si>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</si>
  <si>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</si>
  <si>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</si>
  <si>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</si>
  <si>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</si>
  <si>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</si>
  <si>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</si>
  <si>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</si>
  <si>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</si>
  <si>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</si>
  <si>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</si>
  <si>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</si>
  <si>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</si>
  <si>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</si>
  <si>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</si>
  <si>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</si>
  <si>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</si>
  <si>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</si>
  <si>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</si>
  <si>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</si>
  <si>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</si>
  <si>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</si>
  <si>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</si>
  <si>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</si>
  <si>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</si>
  <si>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</si>
  <si>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</si>
  <si>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</si>
  <si>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</si>
  <si>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</si>
  <si>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</si>
  <si>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</si>
  <si>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</si>
  <si>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</si>
  <si>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</si>
  <si>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</si>
  <si>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</si>
  <si>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</si>
  <si>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</si>
  <si>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</si>
  <si>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</si>
  <si>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</si>
  <si>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</si>
  <si>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</si>
  <si>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</si>
  <si>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</si>
  <si>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</si>
  <si>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</si>
  <si>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</si>
  <si>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</si>
  <si>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</si>
  <si>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</si>
  <si>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</si>
  <si>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</si>
  <si>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</si>
  <si>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</si>
  <si>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</si>
  <si>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</si>
  <si>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</si>
  <si>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</si>
  <si>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</si>
  <si>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</si>
  <si>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</si>
  <si>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</si>
  <si>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</si>
  <si>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</si>
  <si>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</si>
  <si>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</si>
  <si>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</si>
  <si>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</si>
  <si>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</si>
  <si>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</si>
  <si>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</si>
  <si>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</si>
  <si>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</si>
  <si>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</si>
  <si>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</si>
  <si>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</si>
  <si>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</si>
  <si>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</si>
  <si>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</si>
  <si>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</si>
  <si>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</si>
  <si>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</si>
  <si>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</si>
  <si>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</si>
  <si>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</si>
  <si>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</si>
  <si>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</si>
  <si>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</si>
  <si>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</si>
  <si>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</si>
  <si>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</si>
  <si>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</si>
  <si>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</si>
  <si>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</si>
  <si>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</si>
  <si>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</si>
  <si>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</si>
  <si>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</si>
  <si>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</si>
  <si>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</si>
  <si>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</si>
  <si>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</si>
  <si>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</si>
  <si>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</si>
  <si>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</si>
  <si>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</si>
  <si>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</si>
  <si>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</si>
  <si>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</si>
  <si>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</si>
  <si>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</si>
  <si>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</si>
  <si>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</si>
  <si>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</si>
  <si>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</si>
  <si>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</si>
  <si>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</si>
  <si>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</si>
  <si>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</si>
  <si>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</si>
  <si>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</si>
  <si>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</si>
  <si>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</si>
  <si>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</si>
  <si>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</si>
  <si>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</si>
  <si>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</si>
  <si>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</si>
  <si>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</si>
  <si>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</si>
  <si>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</si>
  <si>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</si>
  <si>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</si>
  <si>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</si>
  <si>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</si>
  <si>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</si>
  <si>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</si>
  <si>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</si>
  <si>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</si>
  <si>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</si>
  <si>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</si>
  <si>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</si>
  <si>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</si>
  <si>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</si>
  <si>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</si>
  <si>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</si>
  <si>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</si>
  <si>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</si>
  <si>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</si>
  <si>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</si>
  <si>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</si>
  <si>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</si>
  <si>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</si>
  <si>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</si>
  <si>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</si>
  <si>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</si>
  <si>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</si>
  <si>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</si>
  <si>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</si>
  <si>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</si>
  <si>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</si>
  <si>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</si>
  <si>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</si>
  <si>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</si>
  <si>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</si>
  <si>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</si>
  <si>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</si>
  <si>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</si>
  <si>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</si>
  <si>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</si>
  <si>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</si>
  <si>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</si>
  <si>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</si>
  <si>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</si>
  <si>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</si>
  <si>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</si>
  <si>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</si>
  <si>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</si>
  <si>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</si>
  <si>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</si>
  <si>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</si>
  <si>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</si>
  <si>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</si>
  <si>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</si>
  <si>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</si>
  <si>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</si>
  <si>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</si>
  <si>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</si>
  <si>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</si>
  <si>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</si>
  <si>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</si>
  <si>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</si>
  <si>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</si>
  <si>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</si>
  <si>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</si>
  <si>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</si>
  <si>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</si>
  <si>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</si>
  <si>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</si>
  <si>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</si>
  <si>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</si>
  <si>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</si>
  <si>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</si>
  <si>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</si>
  <si>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</si>
  <si>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</si>
  <si>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</si>
  <si>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</si>
  <si>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</si>
  <si>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</si>
  <si>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</si>
  <si>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</si>
  <si>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</si>
  <si>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</si>
  <si>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</si>
  <si>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</si>
  <si>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</si>
  <si>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</si>
  <si>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</si>
  <si>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</si>
  <si>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</si>
  <si>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</si>
  <si>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</si>
  <si>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</si>
  <si>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</si>
  <si>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</si>
  <si>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</si>
  <si>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</si>
  <si>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</si>
  <si>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</si>
  <si>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</si>
  <si>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</si>
  <si>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</si>
  <si>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</si>
  <si>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</si>
  <si>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</si>
  <si>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</si>
  <si>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</si>
  <si>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</si>
  <si>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</si>
  <si>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</si>
  <si>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</si>
  <si>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</si>
  <si>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</si>
  <si>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</si>
  <si>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</si>
  <si>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</si>
  <si>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</si>
  <si>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</si>
  <si>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</si>
  <si>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</si>
  <si>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</si>
  <si>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</si>
  <si>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</si>
  <si>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</si>
  <si>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</si>
  <si>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</si>
  <si>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</si>
  <si>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</si>
  <si>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</si>
  <si>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</si>
  <si>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</si>
  <si>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</si>
  <si>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</si>
  <si>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</si>
  <si>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</si>
  <si>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</si>
  <si>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</si>
  <si>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</si>
  <si>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</si>
  <si>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</si>
  <si>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</si>
  <si>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</si>
  <si>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</si>
  <si>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</si>
  <si>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</si>
  <si>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</si>
  <si>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</si>
  <si>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</si>
  <si>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</si>
  <si>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</si>
  <si>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</si>
  <si>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</si>
  <si>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</si>
  <si>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</si>
  <si>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</si>
  <si>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</si>
  <si>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</si>
  <si>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</si>
  <si>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</si>
  <si>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</si>
  <si>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</si>
  <si>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</si>
  <si>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</si>
  <si>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</si>
  <si>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</si>
  <si>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</si>
  <si>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</si>
  <si>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</si>
  <si>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</si>
  <si>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</si>
  <si>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</si>
  <si>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</si>
  <si>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</si>
  <si>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</si>
  <si>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</si>
  <si>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</si>
  <si>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</si>
  <si>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</si>
  <si>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</si>
  <si>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</si>
  <si>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</si>
  <si>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</si>
  <si>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</si>
  <si>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</si>
  <si>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</si>
  <si>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</si>
  <si>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</si>
  <si>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</si>
  <si>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</si>
  <si>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</si>
  <si>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</si>
  <si>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</si>
  <si>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</si>
  <si>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</si>
  <si>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</si>
  <si>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</si>
  <si>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</si>
  <si>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</si>
  <si>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</si>
  <si>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</si>
  <si>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</si>
  <si>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</si>
  <si>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</si>
  <si>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</si>
  <si>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</si>
  <si>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</si>
  <si>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</si>
  <si>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</si>
  <si>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</si>
  <si>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</si>
  <si>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</si>
  <si>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</si>
  <si>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</si>
  <si>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</si>
  <si>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</si>
  <si>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</si>
  <si>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</si>
  <si>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</si>
  <si>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</si>
  <si>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</si>
  <si>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</si>
  <si>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</si>
  <si>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</si>
  <si>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</si>
  <si>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</si>
  <si>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</si>
  <si>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</si>
  <si>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</si>
  <si>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</si>
  <si>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</si>
  <si>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</si>
  <si>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</si>
  <si>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</si>
  <si>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</si>
  <si>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</si>
  <si>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</si>
  <si>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</si>
  <si>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</si>
  <si>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</si>
  <si>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</si>
  <si>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</si>
  <si>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</si>
  <si>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</si>
  <si>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</si>
  <si>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</si>
  <si>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</si>
  <si>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</si>
  <si>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</si>
  <si>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</si>
  <si>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</si>
  <si>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</si>
  <si>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</si>
  <si>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</si>
  <si>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</si>
  <si>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</si>
  <si>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</si>
  <si>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</si>
  <si>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</si>
  <si>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</si>
  <si>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</si>
  <si>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</si>
  <si>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</si>
  <si>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</si>
  <si>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</si>
  <si>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</si>
  <si>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</si>
  <si>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</si>
  <si>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</si>
  <si>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</si>
  <si>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</si>
  <si>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</si>
  <si>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</si>
  <si>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</si>
  <si>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</si>
  <si>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</si>
  <si>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</si>
  <si>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</si>
  <si>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</si>
  <si>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</si>
  <si>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</si>
  <si>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</si>
  <si>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</si>
  <si>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</si>
  <si>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</si>
  <si>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</si>
  <si>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</si>
  <si>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</si>
  <si>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</si>
  <si>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</si>
  <si>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</si>
  <si>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</si>
  <si>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</si>
  <si>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</si>
  <si>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</si>
  <si>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</si>
  <si>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</si>
  <si>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</si>
  <si>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</si>
  <si>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</si>
  <si>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</si>
  <si>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</si>
  <si>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</si>
  <si>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</si>
  <si>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</si>
  <si>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</si>
  <si>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</si>
  <si>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</si>
  <si>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</si>
  <si>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</si>
  <si>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</si>
  <si>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</si>
  <si>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</si>
  <si>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</si>
  <si>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</si>
  <si>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</si>
  <si>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</si>
  <si>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</si>
  <si>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</si>
  <si>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</si>
  <si>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</si>
  <si>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</si>
  <si>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</si>
  <si>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</si>
  <si>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</si>
  <si>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</si>
  <si>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</si>
  <si>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</si>
  <si>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</si>
  <si>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</si>
  <si>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</si>
  <si>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</si>
  <si>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</si>
  <si>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</si>
  <si>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</si>
  <si>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</si>
  <si>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</si>
  <si>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</si>
  <si>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</si>
  <si>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</si>
  <si>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</si>
  <si>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</si>
  <si>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</si>
  <si>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</si>
  <si>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</si>
  <si>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</si>
  <si>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</si>
  <si>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</si>
  <si>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</si>
  <si>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</si>
  <si>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</si>
  <si>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</si>
  <si>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</si>
  <si>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</si>
  <si>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</si>
  <si>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</si>
  <si>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</si>
  <si>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</si>
  <si>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</si>
  <si>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</si>
  <si>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</si>
  <si>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</si>
  <si>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</si>
  <si>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</si>
  <si>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</si>
  <si>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</si>
  <si>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</si>
  <si>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</si>
  <si>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</si>
  <si>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</si>
  <si>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</si>
  <si>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</si>
  <si>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</si>
  <si>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</si>
  <si>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</si>
  <si>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</si>
  <si>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</si>
  <si>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</si>
  <si>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</si>
  <si>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</si>
  <si>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</si>
  <si>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</si>
  <si>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</si>
  <si>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</si>
  <si>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</si>
  <si>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</si>
  <si>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</si>
  <si>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</si>
  <si>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</si>
  <si>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</si>
  <si>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</si>
  <si>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</si>
  <si>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</si>
  <si>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</si>
  <si>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</si>
  <si>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</si>
  <si>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</si>
  <si>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</si>
  <si>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</si>
  <si>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</si>
  <si>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</si>
  <si>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</si>
  <si>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</si>
  <si>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</si>
  <si>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</si>
  <si>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</si>
  <si>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</si>
  <si>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</si>
  <si>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</si>
  <si>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</si>
  <si>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</si>
  <si>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</si>
  <si>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</si>
  <si>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</si>
  <si>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</si>
  <si>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</si>
  <si>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</si>
  <si>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</si>
  <si>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</si>
  <si>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</si>
  <si>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</si>
  <si>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</si>
  <si>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</si>
  <si>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</si>
  <si>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</si>
  <si>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</si>
  <si>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</si>
  <si>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</si>
  <si>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</si>
  <si>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</si>
  <si>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</si>
  <si>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</si>
  <si>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</si>
  <si>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</si>
  <si>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</si>
  <si>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</si>
  <si>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</si>
  <si>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</si>
  <si>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</si>
  <si>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</si>
  <si>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</si>
  <si>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</si>
  <si>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</si>
  <si>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</si>
  <si>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</si>
  <si>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</si>
  <si>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</si>
  <si>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</si>
  <si>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</si>
  <si>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</si>
  <si>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</si>
  <si>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</si>
  <si>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</si>
  <si>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</si>
  <si>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</si>
  <si>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</si>
  <si>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</si>
  <si>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</si>
  <si>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</si>
  <si>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</si>
  <si>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</si>
  <si>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</si>
  <si>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</si>
  <si>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</si>
  <si>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</si>
  <si>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</si>
  <si>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</si>
  <si>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</si>
  <si>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</si>
  <si>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</si>
  <si>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</si>
  <si>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</si>
  <si>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</si>
  <si>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</si>
  <si>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</si>
  <si>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</si>
  <si>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</si>
  <si>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</si>
  <si>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</si>
  <si>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</si>
  <si>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</si>
  <si>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</si>
  <si>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</si>
  <si>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</si>
  <si>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</si>
  <si>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</si>
  <si>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</si>
  <si>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</si>
  <si>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</si>
  <si>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</si>
  <si>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</si>
  <si>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</si>
  <si>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</si>
  <si>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</si>
  <si>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</si>
  <si>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</si>
  <si>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</si>
  <si>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</si>
  <si>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</si>
  <si>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</si>
  <si>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</si>
  <si>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</si>
  <si>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</si>
  <si>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</si>
  <si>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</si>
  <si>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</si>
  <si>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</si>
  <si>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</si>
  <si>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</si>
  <si>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</si>
  <si>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</si>
  <si>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</si>
  <si>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</si>
  <si>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</si>
  <si>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</si>
  <si>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</si>
  <si>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</si>
  <si>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</si>
  <si>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</si>
  <si>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</si>
  <si>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</si>
  <si>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</si>
  <si>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</si>
  <si>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</si>
  <si>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</si>
  <si>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</si>
  <si>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</si>
  <si>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</si>
  <si>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</si>
  <si>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</si>
  <si>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</si>
  <si>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</si>
  <si>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</si>
  <si>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</si>
  <si>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</si>
  <si>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</si>
  <si>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</si>
  <si>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</si>
  <si>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</si>
  <si>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</si>
  <si>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</si>
  <si>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</si>
  <si>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</si>
  <si>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</si>
  <si>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</si>
  <si>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</si>
  <si>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</si>
  <si>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</si>
  <si>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</si>
  <si>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</si>
  <si>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</si>
  <si>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</si>
  <si>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</si>
  <si>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</si>
  <si>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</si>
  <si>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</si>
  <si>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</si>
  <si>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</si>
  <si>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</si>
  <si>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</si>
  <si>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</si>
  <si>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</si>
  <si>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</si>
  <si>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</si>
  <si>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</si>
  <si>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</si>
  <si>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</si>
  <si>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</si>
  <si>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</si>
  <si>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</si>
  <si>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</si>
  <si>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</si>
  <si>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</si>
  <si>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</si>
  <si>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</si>
  <si>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</si>
  <si>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</si>
  <si>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</si>
  <si>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</si>
  <si>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</si>
  <si>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</si>
  <si>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</si>
  <si>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</si>
  <si>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</si>
  <si>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</si>
  <si>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</si>
  <si>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</si>
  <si>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</si>
  <si>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</si>
  <si>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</si>
  <si>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</si>
  <si>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</si>
  <si>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</si>
  <si>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</si>
  <si>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</si>
  <si>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</si>
  <si>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</si>
  <si>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</si>
  <si>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</si>
  <si>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</si>
  <si>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</si>
  <si>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</si>
  <si>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</si>
  <si>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</si>
  <si>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</si>
  <si>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</si>
  <si>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</si>
  <si>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</si>
  <si>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</si>
  <si>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</si>
  <si>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</si>
  <si>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</si>
  <si>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</si>
  <si>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</si>
  <si>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</si>
  <si>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</si>
  <si>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</si>
  <si>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</si>
  <si>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</si>
  <si>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</si>
  <si>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</si>
  <si>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</si>
  <si>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</si>
  <si>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</si>
  <si>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</si>
  <si>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</si>
  <si>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</si>
  <si>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</si>
  <si>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</si>
  <si>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</si>
  <si>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</si>
  <si>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</si>
  <si>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</si>
  <si>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</si>
  <si>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</si>
  <si>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</si>
  <si>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</si>
  <si>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</si>
  <si>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</si>
  <si>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</si>
  <si>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</si>
  <si>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</si>
  <si>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</si>
  <si>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</si>
  <si>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</si>
  <si>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</si>
  <si>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</si>
  <si>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</si>
  <si>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</si>
  <si>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</si>
  <si>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</si>
  <si>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</si>
  <si>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</si>
  <si>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</si>
  <si>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</si>
  <si>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</si>
  <si>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</si>
  <si>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</si>
  <si>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</si>
  <si>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</si>
  <si>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</si>
  <si>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</si>
  <si>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</si>
  <si>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</si>
  <si>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</si>
  <si>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</si>
  <si>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</si>
  <si>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</si>
  <si>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</si>
  <si>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</si>
  <si>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</si>
  <si>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</si>
  <si>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</si>
  <si>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</si>
  <si>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</si>
  <si>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</si>
  <si>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</si>
  <si>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</si>
  <si>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</si>
  <si>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</si>
  <si>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</si>
  <si>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</si>
  <si>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</si>
  <si>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</si>
  <si>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</si>
  <si>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</si>
  <si>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</si>
  <si>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</si>
  <si>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</si>
  <si>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</si>
  <si>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</si>
  <si>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</si>
  <si>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</si>
  <si>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</si>
  <si>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</si>
  <si>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</si>
  <si>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</si>
  <si>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</si>
  <si>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</si>
  <si>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</si>
  <si>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</si>
  <si>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</si>
  <si>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</si>
  <si>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</si>
  <si>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</si>
  <si>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</si>
  <si>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</si>
  <si>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</si>
  <si>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</si>
  <si>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</si>
  <si>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</si>
  <si>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</si>
  <si>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</si>
  <si>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</si>
  <si>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</si>
  <si>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</si>
  <si>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</si>
  <si>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</si>
  <si>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</si>
  <si>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</si>
  <si>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</si>
  <si>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</si>
  <si>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</si>
  <si>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</si>
  <si>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</si>
  <si>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</si>
  <si>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</si>
  <si>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</si>
  <si>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</si>
  <si>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</si>
  <si>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</si>
  <si>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</si>
  <si>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</si>
  <si>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</si>
  <si>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</si>
  <si>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</si>
  <si>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</si>
  <si>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</si>
  <si>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</si>
  <si>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</si>
  <si>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</si>
  <si>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</si>
  <si>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</si>
  <si>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</si>
  <si>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</si>
  <si>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</si>
  <si>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</si>
  <si>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</si>
  <si>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</si>
  <si>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</si>
  <si>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</si>
  <si>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</si>
  <si>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</si>
  <si>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</si>
  <si>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</si>
  <si>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</si>
  <si>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</si>
  <si>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</si>
  <si>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</si>
  <si>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</si>
  <si>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</si>
  <si>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</si>
  <si>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</si>
  <si>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</si>
  <si>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</si>
  <si>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</si>
  <si>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</si>
  <si>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</si>
  <si>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</si>
  <si>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</si>
  <si>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</si>
  <si>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</si>
  <si>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</si>
  <si>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</si>
  <si>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</si>
  <si>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</si>
  <si>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</si>
  <si>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</si>
  <si>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</si>
  <si>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</si>
  <si>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</si>
  <si>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</si>
  <si>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</si>
  <si>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</si>
  <si>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</si>
  <si>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</si>
  <si>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</si>
  <si>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</si>
  <si>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</si>
  <si>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</si>
  <si>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</si>
  <si>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</si>
  <si>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</si>
  <si>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</si>
  <si>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</si>
  <si>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</si>
  <si>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</si>
  <si>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</si>
  <si>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</si>
  <si>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</si>
  <si>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</si>
  <si>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</si>
  <si>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</si>
  <si>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</si>
  <si>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</si>
  <si>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</si>
  <si>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</si>
  <si>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</si>
  <si>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</si>
  <si>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</si>
  <si>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</si>
  <si>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</si>
  <si>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</si>
  <si>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</si>
  <si>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</si>
  <si>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</si>
  <si>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</si>
  <si>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</si>
  <si>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</si>
  <si>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</si>
  <si>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</si>
  <si>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</si>
  <si>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</si>
  <si>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</si>
  <si>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</si>
  <si>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</si>
  <si>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</si>
  <si>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</si>
  <si>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</si>
  <si>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</si>
  <si>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</si>
  <si>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</si>
  <si>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</si>
  <si>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</si>
  <si>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</si>
  <si>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</si>
  <si>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</si>
  <si>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</si>
  <si>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</si>
  <si>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</si>
  <si>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</si>
  <si>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</si>
  <si>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</si>
  <si>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</si>
  <si>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</si>
  <si>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</si>
  <si>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</si>
  <si>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</si>
  <si>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</si>
  <si>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</si>
  <si>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</si>
  <si>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</si>
  <si>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</si>
  <si>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</si>
  <si>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</si>
  <si>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</si>
  <si>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</si>
  <si>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</si>
  <si>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</si>
  <si>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</si>
  <si>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</si>
  <si>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</si>
  <si>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</si>
  <si>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</si>
  <si>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</si>
  <si>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</si>
  <si>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</si>
  <si>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</si>
  <si>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</si>
  <si>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</si>
  <si>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</si>
  <si>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</si>
  <si>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</si>
  <si>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</si>
  <si>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</si>
  <si>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</si>
  <si>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</si>
  <si>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</si>
  <si>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</si>
  <si>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</si>
  <si>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</si>
  <si>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</si>
  <si>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</si>
  <si>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</si>
  <si>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</si>
  <si>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</si>
  <si>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</si>
  <si>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</si>
  <si>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</si>
  <si>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</si>
  <si>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</si>
  <si>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</si>
  <si>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</si>
  <si>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</si>
  <si>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</si>
  <si>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</si>
  <si>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</si>
  <si>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</si>
  <si>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</si>
  <si>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</si>
  <si>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</si>
  <si>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</si>
  <si>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</si>
  <si>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</si>
  <si>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</si>
  <si>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</si>
  <si>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</si>
  <si>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</si>
  <si>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</si>
  <si>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</si>
  <si>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</si>
  <si>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</si>
  <si>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</si>
  <si>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</si>
  <si>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</si>
  <si>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</si>
  <si>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</si>
  <si>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</si>
  <si>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</si>
  <si>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</si>
  <si>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</si>
  <si>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</si>
  <si>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</si>
  <si>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</si>
  <si>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</si>
  <si>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</si>
  <si>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</si>
  <si>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</si>
  <si>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</si>
  <si>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</si>
  <si>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</si>
  <si>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</si>
  <si>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</si>
  <si>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</si>
  <si>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</si>
  <si>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</si>
  <si>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</si>
  <si>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</si>
  <si>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</si>
  <si>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</si>
  <si>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</si>
  <si>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</si>
  <si>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</si>
  <si>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</si>
  <si>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</si>
  <si>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</si>
  <si>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</si>
  <si>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</si>
  <si>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</si>
  <si>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</si>
  <si>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</si>
  <si>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</si>
  <si>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</si>
  <si>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</si>
  <si>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</si>
  <si>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</si>
  <si>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</si>
  <si>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</si>
  <si>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</si>
  <si>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</si>
  <si>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</si>
  <si>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</si>
  <si>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</si>
  <si>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</si>
  <si>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</si>
  <si>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</si>
  <si>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</si>
  <si>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</si>
  <si>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</si>
  <si>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</si>
  <si>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</si>
  <si>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</si>
  <si>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</si>
  <si>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</si>
  <si>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</si>
  <si>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</si>
  <si>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</si>
  <si>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</si>
  <si>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</si>
  <si>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</si>
  <si>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</si>
  <si>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</si>
  <si>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</si>
  <si>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</si>
  <si>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</si>
  <si>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</si>
  <si>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</si>
  <si>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</si>
  <si>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</si>
  <si>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</si>
  <si>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</si>
  <si>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</si>
  <si>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</si>
  <si>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</si>
  <si>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</si>
  <si>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</si>
  <si>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</si>
  <si>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</si>
  <si>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</si>
  <si>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</si>
  <si>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</si>
  <si>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</si>
  <si>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</si>
  <si>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</si>
  <si>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</si>
  <si>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</si>
  <si>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</si>
  <si>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</si>
  <si>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</si>
  <si>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</si>
  <si>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</si>
  <si>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</si>
  <si>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</si>
  <si>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</si>
  <si>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</si>
  <si>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</si>
  <si>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</si>
  <si>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</si>
  <si>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</si>
  <si>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</si>
  <si>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</si>
  <si>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</si>
  <si>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</si>
  <si>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</si>
  <si>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</si>
  <si>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</si>
  <si>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</si>
  <si>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</si>
  <si>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</si>
  <si>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</si>
  <si>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</si>
  <si>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</si>
  <si>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</si>
  <si>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</si>
  <si>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</si>
  <si>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</si>
  <si>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</si>
  <si>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</si>
  <si>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</si>
  <si>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</si>
  <si>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</si>
  <si>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</si>
  <si>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</si>
  <si>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</si>
  <si>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</si>
  <si>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</si>
  <si>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</si>
  <si>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</si>
  <si>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</si>
  <si>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</si>
  <si>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</si>
  <si>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</si>
  <si>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</si>
  <si>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</si>
  <si>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</si>
  <si>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</si>
  <si>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</si>
  <si>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</si>
  <si>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</si>
  <si>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</si>
  <si>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</si>
  <si>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</si>
  <si>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</si>
  <si>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</si>
  <si>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</si>
  <si>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</si>
  <si>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</si>
  <si>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</si>
  <si>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</si>
  <si>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</si>
  <si>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</si>
  <si>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</si>
  <si>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</si>
  <si>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</si>
  <si>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</si>
  <si>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</si>
  <si>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</si>
  <si>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</si>
  <si>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</si>
  <si>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</si>
  <si>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</si>
  <si>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</si>
  <si>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</si>
  <si>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</si>
  <si>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</si>
  <si>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</si>
  <si>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</si>
  <si>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</si>
  <si>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</si>
  <si>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</si>
  <si>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</si>
  <si>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</si>
  <si>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</si>
  <si>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</si>
  <si>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</si>
  <si>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</si>
  <si>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</si>
  <si>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</si>
  <si>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</si>
  <si>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</si>
  <si>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</si>
  <si>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</si>
  <si>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</si>
  <si>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</si>
  <si>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</si>
  <si>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</si>
  <si>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</si>
  <si>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</si>
  <si>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</si>
  <si>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</si>
  <si>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</si>
  <si>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</si>
  <si>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</si>
  <si>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</si>
  <si>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</si>
  <si>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</si>
  <si>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</si>
  <si>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</si>
  <si>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</si>
  <si>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</si>
  <si>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</si>
  <si>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</si>
  <si>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</si>
  <si>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</si>
  <si>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</si>
  <si>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</si>
  <si>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</si>
  <si>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</si>
  <si>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</si>
  <si>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</si>
  <si>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</si>
  <si>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</si>
  <si>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</si>
  <si>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</si>
  <si>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</si>
  <si>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</si>
  <si>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</si>
  <si>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</si>
  <si>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</si>
  <si>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</si>
  <si>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</si>
  <si>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</si>
  <si>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</si>
  <si>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</si>
  <si>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</si>
  <si>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</si>
  <si>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</si>
  <si>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</si>
  <si>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</si>
  <si>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</si>
  <si>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</si>
  <si>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</si>
  <si>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</si>
  <si>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</si>
  <si>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</si>
  <si>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</si>
  <si>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</si>
  <si>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</si>
  <si>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</si>
  <si>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</si>
  <si>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</si>
  <si>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</si>
  <si>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</si>
  <si>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</si>
  <si>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</si>
  <si>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</si>
  <si>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</si>
  <si>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</si>
  <si>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</si>
  <si>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</si>
  <si>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</si>
  <si>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</si>
  <si>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</si>
  <si>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</si>
  <si>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</si>
  <si>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</si>
  <si>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</si>
  <si>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</si>
  <si>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</si>
  <si>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</si>
  <si>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</si>
  <si>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</si>
  <si>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</si>
  <si>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</si>
  <si>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</si>
  <si>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</si>
  <si>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</si>
  <si>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</si>
  <si>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</si>
  <si>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</si>
  <si>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</si>
  <si>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</si>
  <si>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</si>
  <si>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</si>
  <si>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</si>
  <si>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</si>
  <si>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</si>
  <si>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</si>
  <si>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</si>
  <si>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</si>
  <si>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</si>
  <si>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</si>
  <si>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</si>
  <si>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</si>
  <si>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</si>
  <si>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</si>
  <si>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</si>
  <si>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</si>
  <si>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</si>
  <si>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</si>
  <si>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</si>
  <si>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</si>
  <si>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</si>
  <si>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</si>
  <si>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</si>
  <si>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</si>
  <si>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</si>
  <si>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</si>
  <si>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</si>
  <si>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</si>
  <si>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</si>
  <si>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</si>
  <si>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</si>
  <si>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</si>
  <si>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</si>
  <si>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</si>
  <si>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</si>
  <si>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</si>
  <si>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</si>
  <si>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</si>
  <si>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</si>
  <si>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</si>
  <si>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</si>
  <si>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</si>
  <si>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</si>
  <si>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</si>
  <si>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</si>
  <si>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</si>
  <si>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</si>
  <si>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</si>
  <si>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</si>
  <si>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</si>
  <si>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</si>
  <si>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</si>
  <si>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</si>
  <si>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</si>
  <si>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</si>
  <si>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</si>
  <si>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</si>
  <si>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</si>
  <si>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</si>
  <si>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</si>
  <si>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</si>
  <si>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</si>
  <si>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</si>
  <si>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</si>
  <si>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</si>
  <si>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</si>
  <si>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</si>
  <si>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</si>
  <si>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</si>
  <si>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</si>
  <si>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</si>
  <si>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</si>
  <si>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</si>
  <si>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</si>
  <si>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</si>
  <si>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</si>
  <si>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</si>
  <si>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</si>
  <si>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</si>
  <si>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</si>
  <si>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</si>
  <si>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</si>
  <si>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</si>
  <si>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</si>
  <si>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</si>
  <si>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</si>
  <si>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</si>
  <si>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</si>
  <si>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</si>
  <si>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</si>
  <si>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</si>
  <si>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</si>
  <si>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</si>
  <si>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</si>
  <si>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</si>
  <si>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</si>
  <si>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</si>
  <si>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</si>
  <si>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</si>
  <si>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</si>
  <si>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</si>
  <si>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</si>
  <si>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</si>
  <si>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</si>
  <si>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</si>
  <si>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</si>
  <si>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</si>
  <si>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</si>
  <si>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</si>
  <si>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</si>
  <si>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</si>
  <si>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</si>
  <si>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</si>
  <si>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</si>
  <si>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</si>
  <si>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</si>
  <si>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</si>
  <si>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</si>
  <si>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</si>
  <si>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</si>
  <si>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</si>
  <si>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</si>
  <si>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</si>
  <si>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</si>
  <si>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</si>
  <si>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</si>
  <si>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</si>
  <si>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</si>
  <si>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</si>
  <si>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</si>
  <si>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</si>
  <si>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</si>
  <si>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</si>
  <si>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</si>
  <si>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</si>
  <si>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</si>
  <si>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</si>
  <si>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</si>
  <si>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</si>
  <si>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</si>
  <si>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</si>
  <si>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</si>
  <si>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</si>
  <si>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</si>
  <si>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</si>
  <si>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</si>
  <si>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</si>
  <si>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</si>
  <si>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</si>
  <si>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</si>
  <si>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</si>
  <si>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</si>
  <si>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</si>
  <si>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</si>
  <si>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</si>
  <si>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</si>
  <si>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</si>
  <si>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</si>
  <si>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</si>
  <si>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</si>
  <si>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</si>
  <si>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</si>
  <si>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</si>
  <si>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</si>
  <si>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</si>
  <si>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</si>
  <si>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</si>
  <si>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</si>
  <si>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</si>
  <si>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</si>
  <si>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</si>
  <si>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</si>
  <si>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</si>
  <si>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</si>
  <si>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</si>
  <si>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</si>
  <si>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</si>
  <si>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</si>
  <si>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</si>
  <si>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</si>
  <si>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</si>
  <si>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</si>
  <si>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</si>
  <si>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</si>
  <si>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</si>
  <si>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</si>
  <si>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</si>
  <si>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</si>
  <si>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</si>
  <si>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</si>
  <si>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</si>
  <si>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</si>
  <si>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</si>
  <si>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</si>
  <si>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</si>
  <si>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</si>
  <si>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</si>
  <si>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</si>
  <si>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</si>
  <si>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</si>
  <si>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</si>
  <si>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</si>
  <si>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</si>
  <si>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</si>
  <si>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</si>
  <si>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</si>
  <si>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</si>
  <si>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</si>
  <si>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</si>
  <si>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</si>
  <si>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</si>
  <si>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</si>
  <si>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</si>
  <si>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</si>
  <si>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</si>
  <si>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</si>
  <si>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</si>
  <si>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</si>
  <si>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</si>
  <si>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</si>
  <si>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</si>
  <si>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</si>
  <si>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</si>
  <si>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</si>
  <si>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</si>
  <si>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</si>
  <si>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</si>
  <si>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</si>
  <si>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</si>
  <si>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</si>
  <si>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</si>
  <si>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</si>
  <si>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</si>
  <si>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</si>
  <si>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</si>
  <si>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</si>
  <si>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</si>
  <si>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</si>
  <si>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</si>
  <si>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</si>
  <si>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</si>
  <si>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</si>
  <si>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</si>
  <si>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</si>
  <si>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</si>
  <si>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</si>
  <si>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</si>
  <si>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</si>
  <si>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</si>
  <si>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</si>
  <si>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</si>
  <si>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</si>
  <si>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</si>
  <si>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</si>
  <si>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</si>
  <si>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</si>
  <si>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</si>
  <si>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</si>
  <si>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</si>
  <si>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</si>
  <si>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</si>
  <si>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</si>
  <si>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</si>
  <si>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</si>
  <si>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</si>
  <si>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</si>
  <si>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</si>
  <si>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</si>
  <si>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</si>
  <si>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</si>
  <si>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</si>
  <si>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</si>
  <si>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</si>
  <si>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</si>
  <si>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</si>
  <si>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</si>
  <si>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</si>
  <si>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</si>
  <si>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</si>
  <si>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</si>
  <si>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</si>
  <si>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</si>
  <si>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</si>
  <si>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</si>
  <si>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</si>
  <si>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</si>
  <si>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</si>
  <si>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</si>
  <si>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</si>
  <si>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</si>
  <si>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</si>
  <si>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</si>
  <si>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</si>
  <si>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</si>
  <si>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</si>
  <si>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</si>
  <si>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</si>
  <si>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</si>
  <si>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</si>
  <si>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</si>
  <si>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</si>
  <si>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</si>
  <si>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</si>
  <si>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</si>
  <si>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</si>
  <si>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</si>
  <si>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</si>
  <si>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</si>
  <si>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</si>
  <si>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</si>
  <si>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</si>
  <si>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</si>
  <si>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</si>
  <si>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</si>
  <si>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</si>
  <si>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</si>
  <si>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</si>
  <si>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</si>
  <si>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</si>
  <si>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</si>
  <si>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</si>
  <si>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</si>
  <si>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</si>
  <si>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</si>
  <si>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</si>
  <si>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</si>
  <si>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</si>
  <si>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</si>
  <si>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</si>
  <si>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</si>
  <si>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</si>
  <si>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</si>
  <si>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</si>
  <si>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</si>
  <si>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</si>
  <si>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</si>
  <si>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</si>
  <si>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</si>
  <si>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</si>
  <si>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</si>
  <si>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</si>
  <si>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</si>
  <si>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</si>
  <si>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</si>
  <si>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</si>
  <si>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</si>
  <si>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</si>
  <si>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</si>
  <si>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</si>
  <si>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</si>
  <si>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</si>
  <si>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</si>
  <si>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</si>
  <si>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</si>
  <si>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</si>
  <si>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</si>
  <si>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</si>
  <si>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</si>
  <si>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</si>
  <si>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</si>
  <si>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</si>
  <si>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</si>
  <si>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</si>
  <si>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</si>
  <si>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</si>
  <si>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</si>
  <si>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</si>
  <si>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</si>
  <si>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</si>
  <si>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</si>
  <si>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</si>
  <si>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</si>
  <si>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</si>
  <si>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</si>
  <si>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</si>
  <si>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</si>
  <si>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</si>
  <si>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</si>
  <si>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</si>
  <si>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</si>
  <si>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</si>
  <si>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</si>
  <si>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</si>
  <si>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</si>
  <si>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</si>
  <si>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</si>
  <si>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</si>
  <si>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</si>
  <si>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</si>
  <si>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</si>
  <si>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</si>
  <si>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</si>
  <si>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</si>
  <si>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</si>
  <si>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</si>
  <si>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</si>
  <si>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</si>
  <si>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</si>
  <si>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</si>
  <si>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</si>
  <si>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</si>
  <si>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</si>
  <si>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</si>
  <si>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</si>
  <si>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</si>
  <si>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</si>
  <si>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</si>
  <si>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</si>
  <si>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</si>
  <si>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</si>
  <si>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</si>
  <si>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</si>
  <si>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</si>
  <si>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</si>
  <si>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</si>
  <si>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</si>
  <si>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</si>
  <si>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</si>
  <si>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</si>
  <si>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</si>
  <si>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</si>
  <si>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</si>
  <si>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</si>
  <si>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</si>
  <si>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</si>
  <si>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</si>
  <si>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</si>
  <si>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</si>
  <si>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</si>
  <si>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</si>
  <si>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</si>
  <si>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</si>
  <si>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</si>
  <si>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</si>
  <si>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</si>
  <si>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</si>
  <si>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</si>
  <si>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</si>
  <si>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</si>
  <si>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</si>
  <si>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</si>
  <si>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</si>
  <si>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</si>
  <si>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</si>
  <si>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</si>
  <si>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</si>
  <si>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</si>
  <si>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</si>
  <si>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</si>
  <si>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</si>
  <si>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</si>
  <si>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</si>
  <si>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</si>
  <si>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</si>
  <si>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</si>
  <si>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</si>
  <si>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</si>
  <si>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</si>
  <si>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</si>
  <si>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</si>
  <si>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</si>
  <si>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</si>
  <si>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</si>
  <si>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</si>
  <si>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</si>
  <si>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</si>
  <si>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</si>
  <si>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</si>
  <si>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</si>
  <si>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</si>
  <si>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</si>
  <si>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</si>
  <si>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</si>
  <si>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</si>
  <si>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</si>
  <si>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</si>
  <si>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</si>
  <si>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</si>
  <si>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</si>
  <si>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</si>
  <si>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</si>
  <si>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</si>
  <si>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</si>
  <si>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</si>
  <si>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</si>
  <si>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</si>
  <si>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</si>
  <si>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</si>
  <si>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</si>
  <si>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</si>
  <si>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</si>
  <si>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</si>
  <si>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</si>
  <si>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</si>
  <si>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</si>
  <si>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</si>
  <si>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</si>
  <si>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</si>
  <si>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</si>
  <si>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</si>
  <si>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</si>
  <si>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</si>
  <si>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</si>
  <si>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</si>
  <si>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</si>
  <si>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</si>
  <si>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</si>
  <si>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</si>
  <si>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</si>
  <si>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</si>
  <si>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</si>
  <si>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</si>
  <si>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</si>
  <si>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</si>
  <si>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</si>
  <si>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</si>
  <si>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</si>
  <si>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</si>
  <si>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</si>
  <si>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</si>
  <si>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</si>
  <si>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</si>
  <si>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</si>
  <si>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</si>
  <si>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</si>
  <si>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</si>
  <si>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</si>
  <si>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</si>
  <si>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</si>
  <si>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</si>
  <si>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</si>
  <si>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</si>
  <si>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</si>
  <si>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</si>
  <si>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</si>
  <si>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</si>
  <si>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</si>
  <si>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</si>
  <si>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</si>
  <si>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</si>
  <si>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</si>
  <si>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</si>
  <si>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</si>
  <si>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</si>
  <si>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</si>
  <si>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</si>
  <si>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</si>
  <si>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</si>
  <si>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</si>
  <si>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</si>
  <si>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</si>
  <si>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</si>
  <si>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</si>
  <si>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</si>
  <si>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</si>
  <si>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</si>
  <si>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</si>
  <si>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</si>
  <si>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</si>
  <si>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</si>
  <si>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</si>
  <si>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</si>
  <si>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</si>
  <si>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</si>
  <si>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</si>
  <si>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</si>
  <si>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</si>
  <si>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</si>
  <si>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</si>
  <si>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</si>
  <si>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</si>
  <si>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</si>
  <si>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</si>
  <si>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</si>
  <si>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</si>
  <si>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</si>
  <si>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</si>
  <si>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</si>
  <si>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</si>
  <si>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</si>
  <si>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</si>
  <si>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</si>
  <si>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</si>
  <si>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</si>
  <si>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</si>
  <si>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</si>
  <si>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</si>
  <si>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</si>
  <si>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</si>
  <si>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</si>
  <si>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</si>
  <si>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</si>
  <si>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</si>
  <si>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</si>
  <si>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</si>
  <si>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</si>
  <si>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</si>
  <si>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</si>
  <si>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</si>
  <si>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</si>
  <si>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</si>
  <si>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</si>
  <si>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</si>
  <si>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</si>
  <si>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</si>
  <si>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</si>
  <si>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</si>
  <si>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</si>
  <si>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</si>
  <si>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</si>
  <si>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</si>
  <si>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</si>
  <si>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</si>
  <si>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</si>
  <si>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</si>
  <si>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</si>
  <si>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</si>
  <si>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</si>
  <si>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</si>
  <si>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</si>
  <si>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</si>
  <si>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</si>
  <si>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</si>
  <si>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</si>
  <si>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</si>
  <si>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</si>
  <si>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</si>
  <si>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</si>
  <si>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</si>
  <si>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</si>
  <si>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</si>
  <si>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</si>
  <si>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</si>
  <si>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</si>
  <si>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</si>
  <si>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</si>
  <si>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</si>
  <si>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</si>
  <si>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</si>
  <si>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</si>
  <si>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</si>
  <si>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</si>
  <si>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</si>
  <si>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</si>
  <si>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</si>
  <si>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</si>
  <si>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</si>
  <si>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</si>
  <si>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</si>
  <si>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</si>
  <si>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</si>
  <si>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</si>
  <si>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</si>
  <si>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</si>
  <si>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</si>
  <si>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</si>
  <si>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</si>
  <si>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</si>
  <si>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</si>
  <si>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</si>
  <si>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</si>
  <si>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</si>
  <si>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</si>
  <si>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</si>
  <si>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</si>
  <si>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</si>
  <si>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</si>
  <si>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</si>
  <si>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</si>
  <si>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</si>
  <si>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</si>
  <si>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</si>
  <si>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</si>
  <si>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</si>
  <si>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</si>
  <si>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</si>
  <si>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</si>
  <si>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</si>
  <si>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</si>
  <si>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</si>
  <si>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</si>
  <si>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</si>
  <si>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</si>
  <si>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</si>
  <si>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</si>
  <si>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</si>
  <si>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</si>
  <si>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</si>
  <si>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</si>
  <si>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</si>
  <si>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</si>
  <si>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</si>
  <si>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</si>
  <si>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</si>
  <si>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</si>
  <si>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</si>
  <si>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</si>
  <si>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</si>
  <si>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</si>
  <si>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</si>
  <si>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</si>
  <si>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</si>
  <si>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</si>
  <si>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</si>
  <si>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</si>
  <si>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</si>
  <si>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</si>
  <si>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</si>
  <si>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</si>
  <si>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</si>
  <si>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</si>
  <si>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</si>
  <si>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</si>
  <si>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</si>
  <si>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</si>
  <si>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</si>
  <si>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</si>
  <si>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</si>
  <si>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</si>
  <si>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</si>
  <si>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</si>
  <si>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</si>
  <si>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</si>
  <si>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</si>
  <si>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</si>
  <si>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</si>
  <si>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</si>
  <si>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</si>
  <si>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</si>
  <si>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</si>
  <si>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</si>
  <si>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</si>
  <si>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</si>
  <si>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</si>
  <si>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</si>
  <si>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</si>
  <si>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</si>
  <si>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</si>
  <si>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</si>
  <si>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</si>
  <si>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</si>
  <si>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</si>
  <si>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</si>
  <si>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</si>
  <si>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</si>
  <si>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</si>
  <si>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</si>
  <si>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</si>
  <si>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</si>
  <si>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</si>
  <si>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</si>
  <si>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</si>
  <si>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</si>
  <si>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</si>
  <si>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</si>
  <si>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</si>
  <si>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</si>
  <si>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</si>
  <si>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</si>
  <si>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</si>
  <si>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</si>
  <si>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</si>
  <si>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</si>
  <si>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</si>
  <si>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</si>
  <si>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</si>
  <si>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</si>
  <si>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</si>
  <si>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</si>
  <si>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</si>
  <si>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</si>
  <si>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</si>
  <si>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</si>
  <si>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</si>
  <si>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</si>
  <si>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</si>
  <si>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</si>
  <si>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</si>
  <si>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</si>
  <si>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</si>
  <si>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</si>
  <si>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</si>
  <si>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</si>
  <si>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</si>
  <si>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</si>
  <si>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</si>
  <si>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</si>
  <si>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</si>
  <si>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</si>
  <si>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</si>
  <si>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</si>
  <si>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</si>
  <si>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</si>
  <si>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</si>
  <si>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</si>
  <si>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</si>
  <si>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</si>
  <si>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</si>
  <si>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</si>
  <si>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</si>
  <si>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</si>
  <si>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</si>
  <si>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</si>
  <si>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</si>
  <si>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</si>
  <si>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</si>
  <si>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</si>
  <si>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</si>
  <si>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</si>
  <si>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</si>
  <si>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</si>
  <si>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</si>
  <si>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</si>
  <si>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</si>
  <si>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</si>
  <si>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</si>
  <si>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</si>
  <si>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</si>
  <si>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</si>
  <si>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</si>
  <si>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</si>
  <si>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</si>
  <si>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</si>
  <si>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</si>
  <si>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</si>
  <si>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</si>
  <si>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</si>
  <si>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</si>
  <si>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</si>
  <si>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</si>
  <si>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</si>
  <si>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</si>
  <si>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</si>
  <si>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</si>
  <si>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</si>
  <si>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</si>
  <si>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</si>
  <si>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</si>
  <si>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</si>
  <si>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</si>
  <si>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</si>
  <si>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</si>
  <si>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</si>
  <si>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</si>
  <si>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</si>
  <si>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</si>
  <si>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</si>
  <si>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</si>
  <si>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</si>
  <si>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</si>
  <si>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</si>
  <si>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</si>
  <si>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</si>
  <si>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</si>
  <si>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</si>
  <si>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</si>
  <si>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</si>
  <si>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</si>
  <si>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</si>
  <si>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</si>
  <si>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</si>
  <si>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</si>
  <si>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</si>
  <si>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</si>
  <si>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</si>
  <si>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</si>
  <si>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</si>
  <si>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</si>
  <si>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</si>
  <si>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</si>
  <si>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</si>
  <si>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</si>
  <si>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</si>
  <si>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</si>
  <si>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</si>
  <si>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</si>
  <si>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</si>
  <si>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</si>
  <si>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</si>
  <si>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</si>
  <si>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</si>
  <si>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</si>
  <si>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</si>
  <si>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</si>
  <si>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</si>
  <si>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</si>
  <si>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</si>
  <si>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</si>
  <si>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</si>
  <si>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</si>
  <si>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</si>
  <si>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</si>
  <si>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</si>
  <si>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</si>
  <si>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</si>
  <si>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</si>
  <si>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</si>
  <si>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</si>
  <si>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</si>
  <si>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</si>
  <si>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</si>
  <si>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</si>
  <si>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</si>
  <si>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</si>
  <si>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</si>
  <si>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</si>
  <si>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</si>
  <si>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</si>
  <si>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</si>
  <si>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</si>
  <si>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</si>
  <si>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</si>
  <si>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</si>
  <si>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</si>
  <si>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</si>
  <si>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</si>
  <si>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</si>
  <si>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</si>
  <si>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</si>
  <si>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</si>
  <si>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</si>
  <si>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</si>
  <si>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</si>
  <si>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</si>
  <si>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</si>
  <si>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</si>
  <si>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</si>
  <si>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</si>
  <si>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</si>
  <si>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</si>
  <si>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</si>
  <si>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</si>
  <si>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</si>
  <si>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</si>
  <si>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</si>
  <si>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</si>
  <si>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</si>
  <si>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</si>
  <si>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</si>
  <si>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</si>
  <si>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</si>
  <si>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</si>
  <si>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</si>
  <si>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</si>
  <si>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</si>
  <si>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</si>
  <si>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</si>
  <si>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</si>
  <si>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</si>
  <si>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</si>
  <si>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</si>
  <si>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</si>
  <si>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</si>
  <si>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</si>
  <si>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</si>
  <si>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</si>
  <si>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</si>
  <si>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</si>
  <si>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</si>
  <si>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</si>
  <si>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</si>
  <si>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</si>
  <si>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</si>
  <si>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</si>
  <si>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</si>
  <si>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</si>
  <si>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</si>
  <si>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</si>
  <si>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</si>
  <si>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</si>
  <si>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</si>
  <si>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</si>
  <si>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</si>
  <si>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</si>
  <si>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</si>
  <si>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</si>
  <si>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</si>
  <si>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</si>
  <si>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</si>
  <si>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</si>
  <si>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</si>
  <si>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</si>
  <si>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</si>
  <si>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</si>
  <si>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</si>
  <si>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</si>
  <si>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</si>
  <si>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</si>
  <si>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</si>
  <si>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</si>
  <si>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</si>
  <si>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</si>
  <si>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</si>
  <si>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</si>
  <si>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</si>
  <si>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</si>
  <si>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</si>
  <si>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</si>
  <si>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</si>
  <si>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</si>
  <si>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</si>
  <si>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</si>
  <si>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</si>
  <si>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</si>
  <si>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</si>
  <si>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</si>
  <si>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</si>
  <si>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</si>
  <si>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</si>
  <si>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</si>
  <si>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</si>
  <si>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</si>
  <si>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</si>
  <si>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</si>
  <si>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</si>
  <si>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</si>
  <si>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</si>
  <si>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</si>
  <si>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</si>
  <si>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</si>
  <si>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</si>
  <si>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</si>
  <si>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</si>
  <si>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</si>
  <si>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</si>
  <si>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</si>
  <si>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</si>
  <si>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</si>
  <si>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</si>
  <si>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</si>
  <si>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</si>
  <si>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</si>
  <si>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</si>
  <si>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</si>
  <si>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</si>
  <si>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</si>
  <si>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</si>
  <si>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</si>
  <si>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</si>
  <si>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</si>
  <si>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</si>
  <si>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</si>
  <si>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</si>
  <si>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</si>
  <si>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</si>
  <si>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</si>
  <si>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</si>
  <si>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</si>
  <si>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</si>
  <si>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</si>
  <si>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</si>
  <si>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</si>
  <si>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</si>
  <si>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</si>
  <si>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</si>
  <si>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</si>
  <si>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</si>
  <si>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</si>
  <si>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</si>
  <si>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</si>
  <si>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</si>
  <si>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</si>
  <si>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</si>
  <si>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</si>
  <si>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</si>
  <si>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</si>
  <si>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</si>
  <si>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</si>
  <si>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</si>
  <si>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</si>
  <si>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</si>
  <si>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</si>
  <si>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</si>
  <si>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</si>
  <si>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</si>
  <si>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</si>
  <si>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</si>
  <si>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</si>
  <si>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</si>
  <si>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</si>
  <si>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</si>
  <si>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</si>
  <si>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</si>
  <si>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</si>
  <si>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</si>
  <si>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</si>
  <si>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</si>
  <si>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</si>
  <si>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</si>
  <si>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</si>
  <si>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</si>
  <si>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</si>
  <si>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</si>
  <si>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</si>
  <si>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</si>
  <si>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</si>
  <si>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</si>
  <si>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</si>
  <si>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</si>
  <si>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</si>
  <si>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</si>
  <si>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</si>
  <si>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</si>
  <si>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</si>
  <si>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</si>
  <si>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</si>
  <si>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</si>
  <si>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</si>
  <si>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</si>
  <si>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</si>
  <si>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</si>
  <si>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</si>
  <si>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</si>
  <si>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</si>
  <si>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</si>
  <si>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</si>
  <si>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</si>
  <si>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</si>
  <si>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</si>
  <si>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</si>
  <si>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</si>
  <si>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</si>
  <si>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</si>
  <si>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</si>
  <si>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</si>
  <si>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</si>
  <si>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</si>
  <si>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</si>
  <si>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</si>
  <si>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</si>
  <si>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</si>
  <si>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</si>
  <si>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</si>
  <si>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</si>
  <si>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</si>
  <si>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</si>
  <si>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</si>
  <si>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</si>
  <si>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</si>
  <si>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</si>
  <si>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</si>
  <si>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</si>
  <si>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</si>
  <si>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</si>
  <si>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</si>
  <si>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</si>
  <si>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</si>
  <si>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</si>
  <si>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</si>
  <si>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</si>
  <si>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</si>
  <si>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</si>
  <si>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</si>
  <si>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</si>
  <si>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</si>
  <si>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</si>
  <si>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</si>
  <si>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</si>
  <si>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</si>
  <si>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</si>
  <si>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</si>
  <si>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</si>
  <si>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</si>
  <si>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</si>
  <si>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</si>
  <si>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</si>
  <si>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</si>
  <si>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</si>
  <si>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</si>
  <si>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</si>
  <si>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</si>
  <si>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</si>
  <si>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</si>
  <si>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</si>
  <si>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</si>
  <si>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</si>
  <si>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</si>
  <si>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</si>
  <si>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</si>
  <si>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</si>
  <si>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</si>
  <si>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</si>
  <si>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</si>
  <si>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</si>
  <si>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</si>
  <si>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</si>
  <si>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</si>
  <si>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</si>
  <si>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</si>
  <si>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</si>
  <si>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</si>
  <si>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</si>
  <si>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</si>
  <si>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</si>
  <si>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</si>
  <si>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</si>
  <si>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</si>
  <si>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</si>
  <si>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</si>
  <si>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</si>
  <si>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</si>
  <si>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</si>
  <si>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</si>
  <si>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</si>
  <si>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</si>
  <si>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</si>
  <si>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</si>
  <si>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</si>
  <si>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</si>
  <si>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</si>
  <si>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</si>
  <si>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</si>
  <si>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</si>
  <si>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</si>
  <si>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</si>
  <si>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</si>
  <si>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</si>
  <si>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</si>
  <si>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</si>
  <si>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</si>
  <si>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</si>
  <si>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</si>
  <si>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</si>
  <si>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</si>
  <si>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</si>
  <si>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</si>
  <si>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</si>
  <si>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</si>
  <si>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</si>
  <si>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</si>
  <si>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</si>
  <si>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</si>
  <si>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</si>
  <si>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</si>
  <si>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</si>
  <si>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</si>
  <si>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</si>
  <si>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</si>
  <si>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</si>
  <si>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</si>
  <si>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</si>
  <si>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</si>
  <si>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</si>
  <si>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</si>
  <si>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</si>
  <si>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</si>
  <si>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</si>
  <si>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</si>
  <si>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</si>
  <si>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</si>
  <si>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</si>
  <si>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</si>
  <si>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</si>
  <si>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</si>
  <si>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</si>
  <si>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</si>
  <si>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</si>
  <si>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</si>
  <si>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</si>
  <si>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</si>
  <si>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</si>
  <si>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</si>
  <si>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</si>
  <si>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</si>
  <si>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</si>
  <si>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</si>
  <si>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</si>
  <si>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</si>
  <si>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</si>
  <si>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</si>
  <si>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</si>
  <si>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</si>
  <si>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</si>
  <si>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</si>
  <si>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</si>
  <si>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</si>
  <si>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</si>
  <si>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</si>
  <si>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</si>
  <si>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</si>
  <si>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</si>
  <si>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</si>
  <si>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</si>
  <si>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</si>
  <si>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</si>
  <si>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</si>
  <si>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</si>
  <si>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</si>
  <si>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</si>
  <si>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</si>
  <si>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</si>
  <si>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</si>
  <si>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</si>
  <si>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</si>
  <si>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</si>
  <si>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</si>
  <si>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</si>
  <si>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</si>
  <si>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</si>
  <si>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</si>
  <si>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</si>
  <si>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</si>
  <si>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</si>
  <si>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</si>
  <si>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</si>
  <si>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</si>
  <si>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</si>
  <si>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</si>
  <si>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</si>
  <si>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</si>
  <si>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</si>
  <si>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</si>
  <si>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</si>
  <si>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</si>
  <si>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</si>
  <si>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</si>
  <si>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</si>
  <si>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</si>
  <si>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</si>
  <si>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</si>
  <si>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</si>
  <si>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</si>
  <si>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</si>
  <si>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</si>
  <si>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</si>
  <si>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</si>
  <si>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</si>
  <si>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</si>
  <si>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</si>
  <si>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</si>
  <si>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</si>
  <si>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</si>
  <si>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</si>
  <si>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</si>
  <si>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</si>
  <si>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</si>
  <si>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</si>
  <si>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</si>
  <si>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</si>
  <si>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</si>
  <si>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</si>
  <si>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</si>
  <si>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</si>
  <si>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</si>
  <si>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</si>
  <si>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</si>
  <si>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</si>
  <si>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</si>
  <si>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</si>
  <si>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</si>
  <si>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</si>
  <si>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</si>
  <si>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</si>
  <si>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</si>
  <si>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</si>
  <si>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</si>
  <si>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</si>
  <si>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</si>
  <si>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</si>
  <si>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</si>
  <si>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</si>
  <si>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</si>
  <si>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</si>
  <si>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</si>
  <si>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</si>
  <si>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</si>
  <si>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</si>
  <si>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</si>
  <si>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</si>
  <si>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</si>
  <si>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</si>
  <si>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</si>
  <si>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</si>
  <si>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</si>
  <si>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</si>
  <si>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</si>
  <si>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</si>
  <si>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</si>
  <si>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</si>
  <si>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</si>
  <si>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</si>
  <si>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</si>
  <si>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</si>
  <si>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</si>
  <si>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</si>
  <si>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</si>
  <si>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</si>
  <si>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</si>
  <si>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</si>
  <si>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</si>
  <si>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</si>
  <si>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</si>
  <si>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</si>
  <si>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</si>
  <si>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</si>
  <si>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</si>
  <si>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</si>
  <si>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</si>
  <si>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</si>
  <si>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</si>
  <si>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</si>
  <si>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</si>
  <si>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</si>
  <si>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</si>
  <si>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</si>
  <si>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</si>
  <si>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</si>
  <si>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</si>
  <si>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</si>
  <si>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</si>
  <si>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</si>
  <si>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</si>
  <si>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</si>
  <si>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</si>
  <si>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</si>
  <si>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</si>
  <si>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</si>
  <si>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</si>
  <si>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</si>
  <si>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</si>
  <si>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</si>
  <si>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</si>
  <si>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</si>
  <si>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</si>
  <si>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</si>
  <si>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</si>
  <si>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</si>
  <si>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</si>
  <si>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</si>
  <si>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</si>
  <si>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</si>
  <si>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</si>
  <si>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</si>
  <si>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</si>
  <si>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</si>
  <si>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</si>
  <si>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</si>
  <si>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</si>
  <si>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</si>
  <si>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</si>
  <si>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</si>
  <si>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</si>
  <si>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</si>
  <si>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</si>
  <si>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</si>
  <si>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</si>
  <si>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</si>
  <si>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</si>
  <si>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</si>
  <si>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</si>
  <si>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</si>
  <si>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</si>
  <si>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</si>
  <si>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</si>
  <si>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</si>
  <si>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</si>
  <si>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</si>
  <si>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</si>
  <si>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</si>
  <si>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</si>
  <si>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</si>
  <si>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</si>
  <si>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</si>
  <si>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</si>
  <si>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</si>
  <si>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</si>
  <si>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</si>
  <si>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</si>
  <si>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</si>
  <si>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</si>
  <si>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</si>
  <si>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</si>
  <si>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</si>
  <si>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</si>
  <si>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</si>
  <si>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</si>
  <si>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</si>
  <si>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</si>
  <si>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</si>
  <si>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</si>
  <si>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</si>
  <si>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</si>
  <si>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</si>
  <si>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</si>
  <si>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</si>
  <si>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</si>
  <si>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</si>
  <si>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</si>
  <si>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</si>
  <si>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</si>
  <si>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</si>
  <si>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</si>
  <si>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</si>
  <si>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</si>
  <si>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</si>
  <si>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</si>
  <si>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</si>
  <si>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</si>
  <si>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</si>
  <si>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</si>
  <si>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</si>
  <si>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</si>
  <si>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</si>
  <si>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</si>
  <si>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</si>
  <si>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</si>
  <si>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</si>
  <si>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</si>
  <si>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</si>
  <si>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</si>
  <si>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</si>
  <si>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</si>
  <si>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</si>
  <si>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</si>
  <si>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</si>
  <si>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</si>
  <si>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</si>
  <si>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</si>
  <si>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</si>
  <si>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</si>
  <si>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</si>
  <si>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</si>
  <si>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</si>
  <si>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</si>
  <si>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</si>
  <si>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</si>
  <si>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</si>
  <si>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</si>
  <si>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</si>
  <si>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</si>
  <si>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</si>
  <si>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</si>
  <si>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</si>
  <si>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</si>
  <si>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</si>
  <si>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</si>
  <si>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</si>
  <si>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</si>
  <si>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</si>
  <si>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</si>
  <si>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</si>
  <si>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</si>
  <si>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</si>
  <si>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</si>
  <si>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</si>
  <si>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</si>
  <si>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</si>
  <si>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</si>
  <si>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</si>
  <si>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</si>
  <si>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</si>
  <si>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</si>
  <si>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</si>
  <si>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</si>
  <si>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</si>
  <si>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</si>
  <si>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</si>
  <si>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</si>
  <si>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</si>
  <si>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</si>
  <si>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</si>
  <si>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</si>
  <si>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</si>
  <si>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</si>
  <si>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</si>
  <si>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</si>
  <si>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</si>
  <si>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</si>
  <si>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</si>
  <si>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</si>
  <si>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</si>
  <si>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</si>
  <si>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</si>
  <si>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</si>
  <si>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</si>
  <si>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</si>
  <si>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</si>
  <si>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</si>
  <si>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</si>
  <si>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</si>
  <si>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</si>
  <si>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</si>
  <si>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</si>
  <si>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</si>
  <si>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</si>
  <si>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</si>
  <si>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</si>
  <si>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</si>
  <si>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</si>
  <si>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</si>
  <si>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</si>
  <si>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</si>
  <si>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</si>
  <si>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</si>
  <si>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</si>
  <si>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</si>
  <si>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</si>
  <si>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</si>
  <si>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</si>
  <si>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</si>
  <si>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</si>
  <si>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</si>
  <si>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</si>
  <si>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</si>
  <si>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</si>
  <si>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</si>
  <si>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</si>
  <si>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</si>
  <si>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</si>
  <si>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</si>
  <si>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</si>
  <si>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</si>
  <si>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</si>
  <si>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</si>
  <si>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</si>
  <si>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</si>
  <si>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</si>
  <si>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</si>
  <si>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</si>
  <si>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</si>
  <si>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</si>
  <si>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</si>
  <si>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</si>
  <si>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</si>
  <si>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</si>
  <si>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</si>
  <si>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</si>
  <si>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</si>
  <si>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</si>
  <si>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</si>
  <si>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</si>
  <si>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</si>
  <si>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</si>
  <si>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</si>
  <si>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</si>
  <si>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</si>
  <si>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</si>
  <si>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</si>
  <si>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</si>
  <si>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</si>
  <si>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</si>
  <si>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</si>
  <si>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</si>
  <si>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</si>
  <si>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</si>
  <si>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</si>
  <si>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</si>
  <si>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</si>
  <si>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</si>
  <si>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</si>
  <si>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</si>
  <si>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</si>
  <si>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</si>
  <si>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</si>
  <si>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</si>
  <si>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</si>
  <si>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</si>
  <si>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</si>
  <si>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</si>
  <si>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</si>
  <si>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</si>
  <si>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</si>
  <si>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</si>
  <si>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</si>
  <si>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</si>
  <si>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</si>
  <si>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</si>
  <si>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</si>
  <si>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</si>
  <si>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</si>
  <si>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</si>
  <si>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</si>
  <si>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</si>
  <si>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</si>
  <si>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</si>
  <si>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</si>
  <si>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</si>
  <si>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</si>
  <si>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</si>
  <si>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</si>
  <si>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</si>
  <si>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</si>
  <si>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</si>
  <si>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</si>
  <si>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</si>
  <si>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</si>
  <si>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</si>
  <si>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</si>
  <si>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</si>
  <si>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</si>
  <si>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</si>
  <si>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</si>
  <si>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</si>
  <si>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</si>
  <si>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</si>
  <si>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</si>
  <si>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</si>
  <si>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</si>
  <si>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</si>
  <si>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</si>
  <si>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</si>
  <si>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</si>
  <si>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</si>
  <si>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</si>
  <si>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</si>
  <si>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</si>
  <si>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</si>
  <si>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</si>
  <si>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</si>
  <si>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</si>
  <si>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</si>
  <si>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</si>
  <si>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</si>
  <si>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</si>
  <si>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</si>
  <si>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</si>
  <si>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</si>
  <si>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</si>
  <si>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</si>
  <si>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</si>
  <si>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</si>
  <si>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</si>
  <si>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</si>
  <si>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</si>
  <si>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</si>
  <si>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</si>
  <si>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</si>
  <si>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</si>
  <si>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</si>
  <si>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</si>
  <si>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</si>
  <si>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</si>
  <si>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</si>
  <si>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</si>
  <si>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</si>
  <si>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</si>
  <si>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</si>
  <si>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</si>
  <si>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</si>
  <si>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</si>
  <si>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</si>
  <si>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</si>
  <si>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</si>
  <si>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</si>
  <si>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</si>
  <si>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</si>
  <si>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</si>
  <si>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</si>
  <si>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</si>
  <si>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</si>
  <si>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</si>
  <si>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</si>
  <si>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</si>
  <si>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</si>
  <si>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</si>
  <si>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</si>
  <si>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</si>
  <si>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</si>
  <si>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</si>
  <si>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</si>
  <si>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</si>
  <si>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</si>
  <si>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</si>
  <si>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</si>
  <si>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</si>
  <si>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</si>
  <si>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</si>
  <si>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</si>
  <si>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</si>
  <si>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</si>
  <si>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</si>
  <si>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</si>
  <si>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</si>
  <si>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</si>
  <si>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</si>
  <si>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</si>
  <si>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</si>
  <si>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</si>
  <si>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</si>
  <si>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</si>
  <si>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</si>
  <si>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</si>
  <si>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</si>
  <si>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</si>
  <si>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</si>
  <si>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</si>
  <si>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</si>
  <si>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</si>
  <si>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</si>
  <si>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</si>
  <si>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</si>
  <si>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</si>
  <si>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</si>
  <si>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</si>
  <si>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</si>
  <si>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</si>
  <si>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</si>
  <si>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</si>
  <si>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</si>
  <si>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</si>
  <si>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</si>
  <si>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</si>
  <si>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</si>
  <si>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</si>
  <si>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</si>
  <si>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</si>
  <si>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</si>
  <si>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</si>
  <si>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</si>
  <si>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</si>
  <si>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</si>
  <si>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</si>
  <si>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</si>
  <si>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</si>
  <si>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</si>
  <si>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</si>
  <si>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</si>
  <si>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</si>
  <si>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</si>
  <si>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</si>
  <si>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</si>
  <si>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</si>
  <si>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</si>
  <si>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</si>
  <si>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</si>
  <si>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</si>
  <si>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</si>
  <si>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</si>
  <si>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</si>
  <si>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</si>
  <si>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</si>
  <si>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</si>
  <si>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</si>
  <si>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</si>
  <si>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</si>
  <si>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</si>
  <si>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</si>
  <si>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</si>
  <si>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</si>
  <si>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</si>
  <si>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</si>
  <si>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</si>
  <si>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</si>
  <si>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</si>
  <si>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</si>
  <si>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</si>
  <si>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</si>
  <si>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</si>
  <si>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</si>
  <si>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</si>
  <si>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</si>
  <si>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</si>
  <si>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</si>
  <si>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</si>
  <si>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</si>
  <si>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</si>
  <si>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</si>
  <si>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</si>
  <si>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</si>
  <si>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</si>
  <si>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</si>
  <si>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</si>
  <si>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</si>
  <si>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</si>
  <si>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</si>
  <si>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</si>
  <si>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</si>
  <si>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</si>
  <si>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</si>
  <si>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</si>
  <si>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</si>
  <si>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</si>
  <si>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</si>
  <si>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</si>
  <si>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</si>
  <si>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</si>
  <si>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</si>
  <si>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</si>
  <si>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</si>
  <si>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</si>
  <si>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</si>
  <si>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</si>
  <si>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</si>
  <si>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</si>
  <si>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</si>
  <si>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</si>
  <si>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</si>
  <si>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</si>
  <si>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</si>
  <si>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</si>
  <si>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</si>
  <si>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</si>
  <si>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</si>
  <si>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</si>
  <si>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</si>
  <si>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</si>
  <si>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</si>
  <si>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</si>
  <si>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</si>
  <si>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</si>
  <si>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</si>
  <si>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</si>
  <si>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</si>
  <si>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</si>
  <si>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</si>
  <si>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</si>
  <si>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</si>
  <si>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</si>
  <si>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</si>
  <si>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</si>
  <si>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</si>
  <si>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</si>
  <si>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</si>
  <si>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</si>
  <si>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</si>
  <si>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</si>
  <si>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</si>
  <si>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</si>
  <si>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</si>
  <si>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</si>
  <si>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</si>
  <si>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</si>
  <si>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</si>
  <si>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</si>
  <si>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</si>
  <si>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</si>
  <si>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</si>
  <si>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</si>
  <si>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</si>
  <si>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</si>
  <si>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</si>
  <si>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</si>
  <si>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</si>
  <si>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</si>
  <si>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</si>
  <si>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</si>
  <si>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</si>
  <si>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</si>
  <si>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</si>
  <si>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</si>
  <si>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</si>
  <si>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</si>
  <si>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</si>
  <si>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</si>
  <si>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</si>
  <si>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</si>
  <si>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</si>
  <si>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</si>
  <si>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</si>
  <si>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</si>
  <si>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</si>
  <si>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</si>
  <si>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</si>
  <si>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</si>
  <si>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</si>
  <si>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</si>
  <si>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</si>
  <si>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</si>
  <si>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</si>
  <si>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</si>
  <si>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</si>
  <si>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</si>
  <si>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</si>
  <si>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</si>
  <si>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</si>
  <si>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</si>
  <si>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</si>
  <si>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</si>
  <si>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</si>
  <si>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</si>
  <si>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</si>
  <si>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</si>
  <si>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</si>
  <si>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</si>
  <si>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</si>
  <si>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</si>
  <si>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</si>
  <si>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</si>
  <si>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</si>
  <si>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</si>
  <si>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</si>
  <si>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</si>
  <si>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</si>
  <si>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</si>
  <si>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</si>
  <si>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</si>
  <si>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</si>
  <si>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</si>
  <si>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</si>
  <si>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</si>
  <si>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</si>
  <si>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</si>
  <si>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</si>
  <si>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</si>
  <si>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</si>
  <si>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</si>
  <si>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</si>
  <si>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</si>
  <si>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</si>
  <si>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</si>
  <si>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</si>
  <si>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</si>
  <si>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</si>
  <si>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</si>
  <si>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</si>
  <si>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</si>
  <si>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</si>
  <si>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</si>
  <si>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</si>
  <si>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</si>
  <si>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</si>
  <si>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</si>
  <si>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</si>
  <si>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</si>
  <si>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</si>
  <si>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</si>
  <si>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</si>
  <si>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</si>
  <si>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</si>
  <si>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</si>
  <si>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</si>
  <si>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</si>
  <si>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</si>
  <si>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</si>
  <si>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</si>
  <si>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</si>
  <si>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</si>
  <si>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</si>
  <si>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</si>
  <si>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</si>
  <si>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</si>
  <si>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</si>
  <si>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</si>
  <si>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</si>
  <si>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</si>
  <si>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</si>
  <si>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</si>
  <si>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</si>
  <si>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</si>
  <si>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</si>
  <si>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</si>
  <si>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</si>
  <si>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</si>
  <si>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</si>
  <si>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</si>
  <si>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</si>
  <si>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</si>
  <si>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</si>
  <si>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</si>
  <si>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</si>
  <si>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</si>
  <si>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</si>
  <si>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</si>
  <si>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</si>
  <si>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</si>
  <si>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</si>
  <si>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</si>
  <si>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</si>
  <si>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</si>
  <si>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</si>
  <si>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</si>
  <si>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</si>
  <si>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</si>
  <si>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</si>
  <si>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</si>
  <si>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</si>
  <si>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</si>
  <si>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</si>
  <si>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</si>
  <si>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</si>
  <si>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</si>
  <si>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</si>
  <si>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</si>
  <si>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</si>
  <si>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</si>
  <si>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</si>
  <si>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</si>
  <si>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</si>
  <si>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</si>
  <si>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</si>
  <si>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</si>
  <si>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</si>
  <si>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</si>
  <si>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</si>
  <si>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</si>
  <si>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</si>
  <si>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</si>
  <si>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</si>
  <si>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</si>
  <si>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</si>
  <si>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</si>
  <si>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</si>
  <si>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</si>
  <si>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</si>
  <si>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</si>
  <si>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</si>
  <si>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</si>
  <si>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</si>
  <si>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</si>
  <si>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</si>
  <si>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</si>
  <si>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</si>
  <si>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</si>
  <si>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</si>
  <si>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</si>
  <si>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</si>
  <si>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</si>
  <si>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</si>
  <si>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</si>
  <si>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</si>
  <si>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</si>
  <si>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</si>
  <si>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</si>
  <si>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</si>
  <si>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</si>
  <si>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</si>
  <si>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</si>
  <si>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</si>
  <si>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</si>
  <si>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</si>
  <si>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</si>
  <si>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</si>
  <si>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</si>
  <si>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</si>
  <si>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</si>
  <si>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</si>
  <si>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</si>
  <si>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</si>
  <si>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</si>
  <si>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</si>
  <si>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</si>
  <si>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</si>
  <si>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</si>
  <si>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</si>
  <si>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</si>
  <si>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</si>
  <si>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</si>
  <si>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</si>
  <si>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</si>
  <si>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</si>
  <si>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</si>
  <si>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</si>
  <si>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</si>
  <si>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</si>
  <si>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</si>
  <si>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</si>
  <si>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</si>
  <si>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</si>
  <si>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</si>
  <si>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</si>
  <si>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</si>
  <si>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</si>
  <si>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</si>
  <si>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</si>
  <si>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</si>
  <si>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</si>
  <si>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</si>
  <si>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</si>
  <si>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</si>
  <si>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</si>
  <si>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</si>
  <si>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</si>
  <si>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</si>
  <si>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</si>
  <si>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</si>
  <si>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</si>
  <si>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</si>
  <si>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</si>
  <si>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</si>
  <si>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</si>
  <si>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</si>
  <si>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</si>
  <si>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</si>
  <si>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</si>
  <si>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</si>
  <si>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</si>
  <si>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</si>
  <si>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</si>
  <si>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</si>
  <si>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</si>
  <si>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</si>
  <si>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</si>
  <si>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</si>
  <si>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</si>
  <si>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</si>
  <si>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</si>
  <si>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</si>
  <si>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</si>
  <si>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</si>
  <si>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</si>
  <si>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</si>
  <si>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</si>
  <si>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</si>
  <si>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</si>
  <si>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</si>
  <si>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</si>
  <si>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</si>
  <si>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</si>
  <si>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</si>
  <si>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</si>
  <si>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</si>
  <si>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</si>
  <si>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</si>
  <si>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</si>
  <si>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</si>
  <si>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</si>
  <si>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</si>
  <si>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</si>
  <si>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</si>
  <si>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</si>
  <si>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</si>
  <si>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</si>
  <si>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</si>
  <si>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</si>
  <si>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</si>
  <si>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</si>
  <si>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</si>
  <si>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</si>
  <si>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</si>
  <si>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</si>
  <si>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</si>
  <si>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</si>
  <si>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</si>
  <si>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</si>
  <si>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</si>
  <si>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</si>
  <si>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</si>
  <si>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</si>
  <si>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</si>
  <si>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</si>
  <si>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</si>
  <si>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</si>
  <si>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</si>
  <si>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</si>
  <si>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</si>
  <si>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</si>
  <si>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</si>
  <si>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</si>
  <si>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</si>
  <si>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</si>
  <si>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</si>
  <si>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</si>
  <si>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</si>
  <si>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</si>
  <si>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</si>
  <si>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</si>
  <si>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</si>
  <si>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</si>
  <si>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</si>
  <si>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</si>
  <si>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</si>
  <si>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</si>
  <si>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</si>
  <si>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</si>
  <si>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</si>
  <si>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</si>
  <si>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</si>
  <si>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</si>
  <si>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</si>
  <si>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</si>
  <si>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</si>
  <si>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</si>
  <si>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</si>
  <si>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</si>
  <si>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</si>
  <si>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</si>
  <si>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</si>
  <si>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</si>
  <si>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</si>
  <si>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</si>
  <si>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</si>
  <si>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</si>
  <si>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</si>
  <si>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</si>
  <si>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</si>
  <si>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</si>
  <si>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</si>
  <si>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</si>
  <si>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</si>
  <si>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</si>
  <si>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</si>
  <si>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</si>
  <si>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</si>
  <si>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</si>
  <si>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</si>
  <si>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</si>
  <si>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</si>
  <si>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</si>
  <si>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</si>
  <si>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</si>
  <si>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</si>
  <si>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</si>
  <si>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</si>
  <si>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</si>
  <si>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</si>
  <si>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</si>
  <si>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</si>
  <si>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</si>
  <si>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</si>
  <si>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</si>
  <si>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</si>
  <si>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</si>
  <si>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</si>
  <si>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</si>
  <si>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</si>
  <si>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</si>
  <si>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</si>
  <si>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</si>
  <si>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</si>
  <si>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</si>
  <si>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</si>
  <si>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</si>
  <si>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</si>
  <si>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</si>
  <si>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</si>
  <si>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</si>
  <si>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</si>
  <si>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</si>
  <si>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</si>
  <si>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</si>
  <si>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</si>
  <si>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</si>
  <si>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</si>
  <si>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</si>
  <si>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</si>
  <si>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</si>
  <si>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</si>
  <si>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</si>
  <si>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</si>
  <si>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</si>
  <si>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</si>
  <si>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</si>
  <si>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</si>
  <si>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</si>
  <si>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</si>
  <si>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</si>
  <si>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</si>
  <si>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</si>
  <si>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</si>
  <si>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</si>
  <si>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</si>
  <si>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</si>
  <si>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</si>
  <si>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</si>
  <si>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</si>
  <si>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</si>
  <si>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</si>
  <si>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</si>
  <si>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</si>
  <si>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</si>
  <si>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</si>
  <si>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</si>
  <si>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</si>
  <si>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</si>
  <si>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</si>
  <si>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</si>
  <si>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</si>
  <si>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</si>
  <si>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</si>
  <si>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</si>
  <si>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</si>
  <si>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</si>
  <si>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</si>
  <si>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</si>
  <si>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</si>
  <si>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</si>
  <si>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</si>
  <si>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</si>
  <si>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</si>
  <si>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</si>
  <si>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</si>
  <si>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</si>
  <si>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</si>
  <si>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</si>
  <si>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</si>
  <si>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</si>
  <si>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</si>
  <si>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</si>
  <si>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</si>
  <si>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</si>
  <si>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</si>
  <si>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</si>
  <si>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</si>
  <si>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</si>
  <si>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</si>
  <si>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</si>
  <si>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</si>
  <si>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</si>
  <si>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</si>
  <si>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</si>
  <si>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</si>
  <si>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</si>
  <si>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</si>
  <si>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</si>
  <si>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</si>
  <si>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</si>
  <si>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</si>
  <si>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</si>
  <si>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</si>
  <si>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</si>
  <si>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</si>
  <si>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</si>
  <si>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</si>
  <si>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</si>
  <si>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</si>
  <si>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</si>
  <si>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</si>
  <si>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</si>
  <si>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</si>
  <si>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</si>
  <si>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</si>
  <si>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</si>
  <si>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</si>
  <si>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</si>
  <si>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</si>
  <si>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</si>
  <si>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</si>
  <si>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</si>
  <si>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</si>
  <si>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</si>
  <si>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</si>
  <si>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</si>
  <si>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</si>
  <si>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</si>
  <si>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</si>
  <si>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</si>
  <si>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</si>
  <si>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</si>
  <si>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</si>
  <si>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</si>
  <si>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</si>
  <si>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</si>
  <si>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</si>
  <si>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</si>
  <si>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</si>
  <si>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</si>
  <si>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</si>
  <si>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</si>
  <si>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</si>
  <si>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</si>
  <si>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</si>
  <si>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</si>
  <si>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</si>
  <si>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</si>
  <si>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</si>
  <si>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</si>
  <si>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</si>
  <si>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</si>
  <si>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</si>
  <si>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</si>
  <si>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</si>
  <si>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</si>
  <si>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</si>
  <si>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</si>
  <si>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</si>
  <si>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</si>
  <si>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</si>
  <si>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</si>
  <si>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</si>
  <si>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</si>
  <si>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</si>
  <si>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</si>
  <si>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</si>
  <si>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</si>
  <si>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</si>
  <si>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</si>
  <si>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</si>
  <si>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</si>
  <si>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</si>
  <si>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</si>
  <si>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</si>
  <si>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</si>
  <si>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</si>
  <si>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</si>
  <si>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</si>
  <si>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</si>
  <si>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</si>
  <si>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</si>
  <si>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</si>
  <si>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</si>
  <si>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</si>
  <si>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</si>
  <si>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</si>
  <si>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</si>
  <si>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</si>
  <si>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</si>
  <si>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</si>
  <si>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</si>
  <si>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</si>
  <si>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</si>
  <si>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</si>
  <si>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</si>
  <si>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</si>
  <si>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</si>
  <si>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</si>
  <si>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</si>
  <si>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</si>
  <si>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</si>
  <si>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</si>
  <si>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</si>
  <si>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</si>
  <si>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</si>
  <si>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</si>
  <si>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</si>
  <si>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</si>
  <si>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</si>
  <si>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</si>
  <si>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</si>
  <si>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</si>
  <si>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</si>
  <si>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</si>
  <si>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</si>
  <si>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</si>
  <si>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</si>
  <si>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</si>
  <si>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</si>
  <si>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</si>
  <si>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</si>
  <si>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</si>
  <si>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</si>
  <si>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</si>
  <si>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</si>
  <si>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</si>
  <si>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</si>
  <si>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</si>
  <si>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</si>
  <si>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</si>
  <si>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</si>
  <si>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</si>
  <si>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</si>
  <si>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</si>
  <si>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</si>
  <si>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</si>
  <si>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</si>
  <si>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</si>
  <si>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</si>
  <si>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</si>
  <si>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</si>
  <si>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</si>
  <si>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</si>
  <si>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</si>
  <si>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</si>
  <si>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</si>
  <si>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</si>
  <si>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</si>
  <si>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</si>
  <si>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</si>
  <si>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</si>
  <si>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</si>
  <si>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</si>
  <si>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</si>
  <si>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</si>
  <si>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</si>
  <si>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</si>
  <si>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</si>
  <si>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</si>
  <si>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</si>
  <si>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</si>
  <si>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</si>
  <si>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</si>
  <si>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</si>
  <si>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</si>
  <si>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</si>
  <si>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</si>
  <si>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</si>
  <si>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</si>
  <si>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</si>
  <si>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</si>
  <si>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</si>
  <si>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</si>
  <si>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</si>
  <si>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</si>
  <si>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</si>
  <si>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</si>
  <si>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</si>
  <si>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</si>
  <si>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</si>
  <si>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</si>
  <si>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</si>
  <si>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</si>
  <si>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</si>
  <si>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</si>
  <si>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</si>
  <si>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</si>
  <si>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</si>
  <si>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</si>
  <si>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</si>
  <si>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</si>
  <si>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</si>
  <si>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</si>
  <si>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</si>
  <si>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</si>
  <si>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</si>
  <si>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</si>
  <si>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</si>
  <si>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</si>
  <si>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</si>
  <si>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</si>
  <si>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</si>
  <si>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</si>
  <si>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</si>
  <si>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</si>
  <si>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</si>
  <si>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</si>
  <si>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</si>
  <si>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</si>
  <si>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</si>
  <si>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</si>
  <si>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</si>
  <si>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</si>
  <si>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</si>
  <si>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</si>
  <si>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</si>
  <si>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</si>
  <si>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</si>
  <si>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</si>
  <si>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</si>
  <si>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</si>
  <si>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</si>
  <si>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</si>
  <si>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</si>
  <si>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</si>
  <si>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</si>
  <si>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</si>
  <si>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</si>
  <si>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</si>
  <si>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</si>
  <si>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</si>
  <si>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</si>
  <si>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</si>
  <si>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</si>
  <si>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</si>
  <si>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</si>
  <si>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</si>
  <si>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</si>
  <si>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</si>
  <si>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</si>
  <si>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</si>
  <si>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</si>
  <si>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</si>
  <si>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</si>
  <si>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</si>
  <si>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</si>
  <si>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</si>
  <si>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</si>
  <si>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</si>
  <si>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</si>
  <si>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</si>
  <si>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</si>
  <si>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</si>
  <si>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</si>
  <si>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</si>
  <si>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</si>
  <si>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</si>
  <si>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</si>
  <si>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</si>
  <si>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</si>
  <si>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</si>
  <si>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</si>
  <si>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</si>
  <si>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</si>
  <si>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</si>
  <si>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</si>
  <si>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</si>
  <si>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</si>
  <si>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</si>
  <si>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</si>
  <si>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</si>
  <si>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</si>
  <si>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</si>
  <si>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</si>
  <si>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</si>
  <si>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</si>
  <si>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</si>
  <si>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</si>
  <si>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</si>
  <si>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</si>
  <si>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</si>
  <si>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</si>
  <si>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</si>
  <si>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</si>
  <si>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</si>
  <si>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</si>
  <si>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</si>
  <si>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</si>
  <si>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</si>
  <si>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</si>
  <si>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</si>
  <si>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</si>
  <si>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</si>
  <si>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</si>
  <si>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</si>
  <si>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</si>
  <si>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</si>
  <si>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</si>
  <si>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</si>
  <si>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</si>
  <si>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</si>
  <si>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</si>
  <si>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</si>
  <si>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</si>
  <si>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</si>
  <si>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</si>
  <si>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</si>
  <si>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</si>
  <si>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</si>
  <si>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</si>
  <si>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</si>
  <si>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</si>
  <si>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</si>
  <si>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</si>
  <si>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</si>
  <si>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</si>
  <si>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</si>
  <si>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</si>
  <si>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</si>
  <si>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</si>
  <si>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</si>
  <si>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</si>
  <si>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</si>
  <si>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</si>
  <si>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</si>
  <si>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</si>
  <si>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</si>
  <si>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</si>
  <si>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</si>
  <si>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</si>
  <si>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</si>
  <si>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</si>
  <si>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</si>
  <si>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</si>
  <si>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</si>
  <si>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</si>
  <si>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</si>
  <si>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</si>
  <si>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</si>
  <si>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</si>
  <si>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</si>
  <si>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</si>
  <si>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</si>
  <si>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</si>
  <si>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</si>
  <si>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</si>
  <si>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</si>
  <si>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</si>
  <si>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</si>
  <si>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</si>
  <si>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</si>
  <si>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</si>
  <si>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</si>
  <si>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</si>
  <si>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</si>
  <si>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</si>
  <si>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</si>
  <si>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</si>
  <si>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</si>
  <si>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</si>
  <si>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</si>
  <si>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</si>
  <si>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</si>
  <si>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</si>
  <si>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</si>
  <si>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</si>
  <si>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</si>
  <si>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</si>
  <si>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</si>
  <si>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</si>
  <si>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</si>
  <si>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</si>
  <si>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</si>
  <si>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</si>
  <si>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</si>
  <si>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</si>
  <si>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</si>
  <si>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</si>
  <si>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</si>
  <si>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</si>
  <si>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</si>
  <si>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</si>
  <si>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</si>
  <si>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</si>
  <si>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</si>
  <si>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</si>
  <si>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</si>
  <si>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</si>
  <si>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</si>
  <si>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</si>
  <si>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</si>
  <si>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</si>
  <si>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</si>
  <si>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</si>
  <si>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</si>
  <si>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</si>
  <si>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</si>
  <si>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</si>
  <si>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</si>
  <si>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</si>
  <si>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</si>
  <si>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</si>
  <si>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</si>
  <si>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</si>
  <si>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</si>
  <si>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</si>
  <si>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</si>
  <si>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</si>
  <si>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</si>
  <si>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</si>
  <si>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</si>
  <si>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</si>
  <si>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</si>
  <si>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</si>
  <si>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</si>
  <si>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</si>
  <si>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</si>
  <si>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</si>
  <si>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</si>
  <si>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</si>
  <si>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</si>
  <si>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</si>
  <si>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</si>
  <si>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</si>
  <si>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</si>
  <si>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</si>
  <si>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</si>
  <si>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</si>
  <si>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</si>
  <si>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</si>
  <si>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</si>
  <si>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</si>
  <si>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</si>
  <si>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</si>
  <si>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</si>
  <si>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</si>
  <si>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</si>
  <si>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</si>
  <si>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</si>
  <si>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</si>
  <si>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</si>
  <si>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</si>
  <si>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</si>
  <si>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</si>
  <si>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</si>
  <si>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</si>
  <si>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</si>
  <si>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</si>
  <si>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</si>
  <si>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</si>
  <si>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</si>
  <si>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</si>
  <si>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</si>
  <si>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</si>
  <si>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</si>
  <si>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</si>
  <si>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</si>
  <si>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</si>
  <si>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</si>
  <si>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</si>
  <si>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</si>
  <si>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</si>
  <si>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</si>
  <si>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</si>
  <si>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</si>
  <si>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</si>
  <si>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</si>
  <si>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</si>
  <si>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</si>
  <si>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</si>
  <si>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</si>
  <si>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</si>
  <si>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</si>
  <si>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</si>
  <si>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</si>
  <si>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</si>
  <si>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</si>
  <si>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</si>
  <si>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</si>
  <si>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</si>
  <si>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</si>
  <si>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</si>
  <si>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</si>
  <si>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</si>
  <si>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</si>
  <si>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</si>
  <si>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</si>
  <si>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</si>
  <si>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</si>
  <si>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</si>
  <si>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</si>
  <si>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</si>
  <si>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</si>
  <si>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</si>
  <si>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</si>
  <si>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</si>
  <si>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</si>
  <si>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</si>
  <si>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</si>
  <si>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</si>
  <si>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</si>
  <si>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</si>
  <si>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</si>
  <si>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</si>
  <si>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</si>
  <si>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</si>
  <si>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</si>
  <si>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</si>
  <si>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</si>
  <si>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</si>
  <si>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</si>
  <si>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</si>
  <si>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</si>
  <si>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</si>
  <si>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</si>
  <si>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</si>
  <si>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</si>
  <si>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</si>
  <si>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</si>
  <si>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</si>
  <si>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</si>
  <si>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</si>
  <si>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</si>
  <si>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</si>
  <si>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</si>
  <si>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</si>
  <si>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</si>
  <si>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</si>
  <si>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</si>
  <si>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</si>
  <si>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</si>
  <si>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</si>
  <si>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</si>
  <si>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</si>
  <si>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</si>
  <si>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</si>
  <si>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</si>
  <si>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</si>
  <si>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</si>
  <si>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</si>
  <si>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</si>
  <si>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</si>
  <si>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</si>
  <si>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</si>
  <si>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</si>
  <si>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</si>
  <si>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</si>
  <si>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</si>
  <si>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</si>
  <si>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</si>
  <si>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</si>
  <si>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</si>
  <si>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</si>
  <si>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</si>
  <si>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</si>
  <si>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</si>
  <si>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</si>
  <si>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</si>
  <si>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</si>
  <si>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</si>
  <si>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</si>
  <si>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</si>
  <si>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</si>
  <si>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</si>
  <si>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</si>
  <si>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</si>
  <si>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</si>
  <si>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</si>
  <si>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</si>
  <si>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</si>
  <si>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</si>
  <si>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</si>
  <si>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</si>
  <si>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</si>
  <si>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</si>
  <si>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</si>
  <si>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</si>
  <si>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</si>
  <si>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</si>
  <si>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</si>
  <si>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</si>
  <si>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</si>
  <si>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</si>
  <si>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</si>
  <si>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</si>
  <si>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</si>
  <si>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</si>
  <si>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</si>
  <si>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</si>
  <si>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</si>
  <si>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</si>
  <si>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</si>
  <si>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</si>
  <si>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</si>
  <si>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</si>
  <si>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</si>
  <si>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</si>
  <si>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</si>
  <si>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</si>
  <si>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</si>
  <si>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</si>
  <si>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</si>
  <si>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</si>
  <si>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</si>
  <si>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</si>
  <si>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</si>
  <si>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</si>
  <si>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</si>
  <si>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</si>
  <si>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</si>
  <si>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</si>
  <si>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</si>
  <si>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</si>
  <si>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</si>
  <si>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</si>
  <si>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</si>
  <si>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</si>
  <si>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</si>
  <si>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</si>
  <si>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</si>
  <si>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</si>
  <si>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</si>
  <si>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</si>
  <si>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</si>
  <si>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</si>
  <si>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</si>
  <si>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</si>
  <si>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</si>
  <si>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</si>
  <si>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</si>
  <si>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</si>
  <si>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</si>
  <si>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</si>
  <si>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</si>
  <si>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</si>
  <si>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</si>
  <si>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</si>
  <si>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</si>
  <si>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</si>
  <si>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</si>
  <si>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</si>
  <si>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</si>
  <si>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</si>
  <si>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</si>
  <si>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</si>
  <si>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</si>
  <si>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</si>
  <si>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</si>
  <si>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</si>
  <si>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</si>
  <si>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</si>
  <si>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</si>
  <si>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</si>
  <si>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</si>
  <si>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</si>
  <si>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</si>
  <si>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</si>
  <si>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</si>
  <si>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</si>
  <si>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</si>
  <si>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</si>
  <si>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</si>
  <si>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</si>
  <si>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</si>
  <si>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</si>
  <si>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</si>
  <si>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</si>
  <si>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</si>
  <si>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</si>
  <si>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</si>
  <si>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</si>
  <si>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</si>
  <si>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</si>
  <si>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</si>
  <si>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</si>
  <si>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</si>
  <si>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</si>
  <si>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</si>
  <si>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</si>
  <si>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</si>
  <si>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</si>
  <si>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</si>
  <si>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</si>
  <si>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</si>
  <si>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</si>
  <si>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</si>
  <si>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</si>
  <si>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</si>
  <si>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</si>
  <si>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</si>
  <si>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</si>
  <si>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</si>
  <si>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</si>
  <si>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</si>
  <si>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</si>
  <si>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</si>
  <si>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</si>
  <si>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</si>
  <si>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</si>
  <si>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</si>
  <si>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</si>
  <si>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</si>
  <si>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</si>
  <si>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</si>
  <si>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</si>
  <si>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</si>
  <si>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</si>
  <si>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</si>
  <si>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</si>
  <si>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</si>
  <si>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</si>
  <si>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</si>
  <si>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</si>
  <si>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</si>
  <si>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</si>
  <si>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</si>
  <si>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</si>
  <si>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</si>
  <si>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</si>
  <si>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</si>
  <si>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</si>
  <si>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</si>
  <si>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</si>
  <si>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</si>
  <si>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</si>
  <si>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</si>
  <si>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</si>
  <si>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</si>
  <si>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</si>
  <si>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</si>
  <si>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</si>
  <si>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</si>
  <si>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</si>
  <si>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</si>
  <si>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</si>
  <si>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</si>
  <si>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</si>
  <si>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</si>
  <si>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</si>
  <si>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</si>
  <si>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</si>
  <si>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</si>
  <si>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</si>
  <si>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</si>
  <si>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</si>
  <si>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</si>
  <si>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</si>
  <si>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</si>
  <si>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</si>
  <si>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</si>
  <si>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</si>
  <si>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</si>
  <si>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</si>
  <si>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</si>
  <si>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</si>
  <si>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</si>
  <si>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</si>
  <si>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</si>
  <si>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</si>
  <si>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</si>
  <si>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</si>
  <si>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</si>
  <si>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</si>
  <si>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</si>
  <si>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</si>
  <si>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</si>
  <si>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</si>
  <si>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</si>
  <si>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</si>
  <si>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</si>
  <si>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</si>
  <si>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</si>
  <si>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</si>
  <si>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</si>
  <si>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</si>
  <si>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</si>
  <si>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</si>
  <si>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</si>
  <si>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</si>
  <si>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</si>
  <si>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</si>
  <si>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</si>
  <si>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</si>
  <si>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</si>
  <si>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</si>
  <si>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</si>
  <si>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</si>
  <si>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</si>
  <si>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</si>
  <si>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</si>
  <si>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</si>
  <si>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</si>
  <si>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</si>
  <si>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</si>
  <si>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</si>
  <si>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</si>
  <si>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</si>
  <si>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</si>
  <si>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</si>
  <si>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</si>
  <si>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</si>
  <si>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</si>
  <si>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</si>
  <si>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</si>
  <si>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</si>
  <si>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</si>
  <si>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</si>
  <si>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</si>
  <si>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</si>
  <si>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</si>
  <si>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</si>
  <si>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</si>
  <si>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</si>
  <si>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</si>
  <si>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</si>
  <si>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</si>
  <si>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</si>
  <si>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</si>
  <si>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</si>
  <si>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</si>
  <si>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</si>
  <si>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</si>
  <si>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</si>
  <si>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</si>
  <si>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</si>
  <si>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</si>
  <si>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</si>
  <si>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</si>
  <si>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</si>
  <si>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</si>
  <si>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</si>
  <si>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</si>
  <si>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</si>
  <si>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</si>
  <si>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</si>
  <si>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</si>
  <si>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</si>
  <si>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</si>
  <si>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</si>
  <si>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</si>
  <si>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</si>
  <si>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</si>
  <si>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</si>
  <si>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</si>
  <si>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</si>
  <si>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</si>
  <si>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</si>
  <si>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</si>
  <si>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</si>
  <si>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</si>
  <si>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</si>
  <si>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</si>
  <si>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</si>
  <si>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</si>
  <si>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</si>
  <si>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</si>
  <si>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</si>
  <si>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</si>
  <si>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</si>
  <si>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</si>
  <si>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</si>
  <si>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</si>
  <si>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</si>
  <si>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</si>
  <si>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</si>
  <si>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</si>
  <si>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</si>
  <si>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</si>
  <si>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</si>
  <si>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</si>
  <si>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</si>
  <si>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</si>
  <si>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</si>
  <si>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</si>
  <si>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</si>
  <si>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</si>
  <si>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</si>
  <si>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</si>
  <si>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</si>
  <si>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</si>
  <si>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</si>
  <si>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</si>
  <si>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</si>
  <si>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</si>
  <si>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</si>
  <si>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</si>
  <si>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</si>
  <si>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</si>
  <si>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</si>
  <si>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</si>
  <si>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</si>
  <si>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</si>
  <si>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</si>
  <si>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</si>
  <si>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</si>
  <si>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</si>
  <si>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</si>
  <si>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</si>
  <si>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</si>
  <si>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</si>
  <si>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</si>
  <si>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</si>
  <si>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</si>
  <si>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</si>
  <si>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</si>
  <si>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</si>
  <si>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</si>
  <si>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</si>
  <si>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</si>
  <si>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</si>
  <si>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</si>
  <si>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</si>
  <si>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</si>
  <si>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</si>
  <si>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</si>
  <si>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</si>
  <si>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</si>
  <si>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</si>
  <si>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</si>
  <si>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</si>
  <si>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</si>
  <si>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</si>
  <si>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</si>
  <si>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</si>
  <si>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</si>
  <si>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</si>
  <si>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</si>
  <si>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</si>
  <si>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</si>
  <si>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</si>
  <si>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</si>
  <si>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</si>
  <si>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</si>
  <si>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</si>
  <si>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</si>
  <si>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</si>
  <si>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</si>
  <si>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</si>
  <si>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</si>
  <si>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</si>
  <si>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</si>
  <si>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</si>
  <si>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</si>
  <si>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</si>
  <si>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</si>
  <si>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</si>
  <si>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</si>
  <si>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</si>
  <si>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</si>
  <si>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</si>
  <si>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</si>
  <si>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</si>
  <si>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</si>
  <si>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</si>
  <si>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</si>
  <si>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</si>
  <si>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</si>
  <si>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</si>
  <si>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</si>
  <si>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</si>
  <si>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</si>
  <si>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</si>
  <si>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</si>
  <si>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</si>
  <si>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</si>
  <si>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</si>
  <si>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</si>
  <si>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</si>
  <si>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</si>
  <si>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</si>
  <si>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</si>
  <si>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</si>
  <si>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</si>
  <si>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</si>
  <si>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</si>
  <si>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</si>
  <si>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</si>
  <si>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</si>
  <si>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</si>
  <si>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</si>
  <si>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</si>
  <si>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</si>
  <si>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</si>
  <si>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</si>
  <si>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</si>
  <si>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</si>
  <si>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</si>
  <si>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</si>
  <si>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</si>
  <si>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</si>
  <si>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</si>
  <si>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</si>
  <si>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</si>
  <si>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</si>
  <si>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</si>
  <si>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</si>
  <si>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</si>
  <si>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</si>
  <si>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</si>
  <si>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</si>
  <si>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</si>
  <si>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</si>
  <si>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</si>
  <si>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</si>
  <si>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</si>
  <si>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</si>
  <si>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</si>
  <si>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</si>
  <si>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</si>
  <si>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</si>
  <si>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</si>
  <si>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</si>
  <si>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</si>
  <si>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</si>
  <si>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</si>
  <si>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</si>
  <si>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</si>
  <si>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</si>
  <si>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</si>
  <si>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</si>
  <si>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</si>
  <si>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</si>
  <si>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</si>
  <si>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</si>
  <si>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</si>
  <si>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</si>
  <si>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</si>
  <si>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</si>
  <si>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</si>
  <si>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</si>
  <si>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</si>
  <si>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</si>
  <si>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</si>
  <si>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</si>
  <si>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</si>
  <si>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</si>
  <si>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</si>
  <si>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</si>
  <si>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</si>
  <si>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</si>
  <si>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</si>
  <si>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</si>
  <si>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</si>
  <si>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</si>
  <si>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</si>
  <si>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</si>
  <si>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</si>
  <si>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</si>
  <si>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</si>
  <si>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</si>
  <si>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</si>
  <si>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</si>
  <si>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</si>
  <si>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</si>
  <si>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</si>
  <si>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</si>
  <si>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</si>
  <si>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</si>
  <si>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</si>
  <si>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</si>
  <si>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</si>
  <si>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</si>
  <si>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</si>
  <si>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</si>
  <si>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</si>
  <si>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</si>
  <si>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</si>
  <si>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</si>
  <si>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</si>
  <si>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</si>
  <si>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</si>
  <si>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</si>
  <si>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</si>
  <si>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</si>
  <si>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</si>
  <si>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</si>
  <si>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</si>
  <si>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</si>
  <si>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</si>
  <si>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</si>
  <si>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</si>
  <si>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</si>
  <si>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</si>
  <si>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</si>
  <si>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</si>
  <si>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</si>
  <si>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</si>
  <si>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</si>
  <si>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</si>
  <si>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</si>
  <si>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</si>
  <si>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</si>
  <si>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</si>
  <si>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</si>
  <si>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</si>
  <si>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</si>
  <si>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</si>
  <si>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</si>
  <si>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</si>
  <si>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</si>
  <si>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</si>
  <si>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</si>
  <si>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</si>
  <si>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</si>
  <si>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</si>
  <si>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</si>
  <si>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</si>
  <si>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</si>
  <si>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</si>
  <si>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</si>
  <si>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</si>
  <si>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</si>
  <si>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</si>
  <si>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</si>
  <si>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</si>
  <si>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</si>
  <si>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</si>
  <si>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</si>
  <si>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</si>
  <si>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</si>
  <si>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</si>
  <si>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</si>
  <si>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</si>
  <si>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</si>
  <si>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</si>
  <si>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</si>
  <si>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</si>
  <si>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</si>
  <si>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</si>
  <si>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</si>
  <si>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</si>
  <si>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</si>
  <si>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</si>
  <si>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</si>
  <si>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</si>
  <si>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</si>
  <si>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</si>
  <si>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</si>
  <si>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</si>
  <si>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</si>
  <si>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</si>
  <si>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</si>
  <si>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</si>
  <si>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</si>
  <si>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</si>
  <si>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</si>
  <si>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</si>
  <si>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</si>
  <si>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</si>
  <si>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</si>
  <si>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</si>
  <si>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</si>
  <si>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</si>
  <si>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</si>
  <si>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</si>
  <si>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</si>
  <si>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</si>
  <si>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</si>
  <si>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</si>
  <si>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</si>
  <si>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</si>
  <si>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</si>
  <si>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</si>
  <si>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</si>
  <si>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</si>
  <si>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</si>
  <si>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</si>
  <si>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</si>
  <si>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</si>
  <si>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</si>
  <si>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</si>
  <si>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</si>
  <si>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</si>
  <si>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</si>
  <si>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</si>
  <si>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</si>
  <si>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</si>
  <si>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</si>
  <si>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</si>
  <si>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</si>
  <si>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</si>
  <si>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</si>
  <si>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</si>
  <si>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</si>
  <si>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</si>
  <si>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</si>
  <si>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</si>
  <si>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</si>
  <si>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</si>
  <si>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</si>
  <si>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</si>
  <si>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</si>
  <si>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</si>
  <si>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</si>
  <si>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</si>
  <si>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</si>
  <si>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</si>
  <si>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</si>
  <si>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</si>
  <si>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</si>
  <si>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</si>
  <si>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</si>
  <si>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</si>
  <si>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</si>
  <si>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</si>
  <si>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</si>
  <si>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</si>
  <si>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</si>
  <si>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</si>
  <si>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</si>
  <si>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</si>
  <si>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</si>
  <si>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</si>
  <si>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</si>
  <si>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</si>
  <si>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</si>
  <si>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</si>
  <si>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</si>
  <si>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</si>
  <si>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</si>
  <si>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</si>
  <si>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</si>
  <si>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</si>
  <si>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</si>
  <si>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</si>
  <si>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</si>
  <si>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</si>
  <si>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</si>
  <si>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</si>
  <si>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</si>
  <si>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</si>
  <si>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</si>
  <si>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</si>
  <si>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</si>
  <si>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</si>
  <si>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</si>
  <si>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</si>
  <si>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</si>
  <si>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</si>
  <si>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</si>
  <si>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</si>
  <si>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</si>
  <si>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</si>
  <si>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</si>
  <si>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</si>
  <si>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</si>
  <si>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</si>
  <si>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</si>
  <si>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</si>
  <si>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</si>
  <si>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</si>
  <si>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</si>
  <si>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</si>
  <si>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</si>
  <si>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</si>
  <si>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</si>
  <si>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</si>
  <si>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</si>
  <si>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</si>
  <si>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</si>
  <si>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</si>
  <si>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</si>
  <si>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</si>
  <si>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</si>
  <si>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</si>
  <si>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</si>
  <si>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</si>
  <si>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</si>
  <si>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</si>
  <si>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</si>
  <si>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</si>
  <si>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</si>
  <si>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</si>
  <si>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</si>
  <si>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</si>
  <si>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</si>
  <si>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</si>
  <si>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</si>
  <si>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</si>
  <si>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</si>
  <si>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</si>
  <si>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</si>
  <si>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</si>
  <si>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</si>
  <si>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</si>
  <si>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</si>
  <si>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</si>
  <si>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</si>
  <si>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</si>
  <si>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</si>
  <si>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</si>
  <si>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</si>
  <si>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</si>
  <si>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</si>
  <si>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</si>
  <si>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</si>
  <si>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</si>
  <si>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</si>
  <si>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</si>
  <si>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</si>
  <si>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</si>
  <si>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</si>
  <si>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</si>
  <si>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</si>
  <si>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</si>
  <si>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</si>
  <si>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</si>
  <si>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</si>
  <si>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</si>
  <si>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</si>
  <si>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</si>
  <si>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</si>
  <si>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</si>
  <si>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</si>
  <si>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</si>
  <si>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</si>
  <si>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</si>
  <si>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</si>
  <si>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</si>
  <si>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</si>
  <si>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</si>
  <si>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</si>
  <si>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</si>
  <si>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</si>
  <si>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</si>
  <si>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</si>
  <si>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</si>
  <si>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</si>
  <si>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</si>
  <si>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</si>
  <si>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</si>
  <si>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</si>
  <si>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</si>
  <si>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</si>
  <si>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</si>
  <si>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</si>
  <si>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</si>
  <si>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</si>
  <si>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</si>
  <si>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</si>
  <si>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</si>
  <si>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</si>
  <si>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</si>
  <si>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</si>
  <si>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</si>
  <si>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</si>
  <si>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</si>
  <si>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</si>
  <si>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</si>
  <si>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</si>
  <si>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</si>
  <si>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</si>
  <si>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</si>
  <si>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</si>
  <si>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</si>
  <si>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</si>
  <si>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</si>
  <si>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</si>
  <si>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</si>
  <si>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</si>
  <si>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</si>
  <si>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</si>
  <si>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</si>
  <si>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</si>
  <si>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</si>
  <si>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</si>
  <si>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</si>
  <si>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</si>
  <si>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</si>
  <si>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</si>
  <si>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</si>
  <si>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</si>
  <si>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</si>
  <si>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</si>
  <si>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</si>
  <si>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</si>
  <si>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</si>
  <si>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</si>
  <si>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</si>
  <si>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</si>
  <si>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</si>
  <si>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</si>
  <si>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</si>
  <si>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</si>
  <si>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</si>
  <si>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</si>
  <si>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</si>
  <si>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</si>
  <si>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</si>
  <si>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</si>
  <si>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</si>
  <si>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</si>
  <si>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</si>
  <si>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</si>
  <si>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</si>
  <si>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</si>
  <si>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</si>
  <si>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</si>
  <si>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</si>
  <si>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</si>
  <si>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</si>
  <si>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</si>
  <si>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</si>
  <si>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</si>
  <si>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</si>
  <si>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</si>
  <si>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</si>
  <si>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</si>
  <si>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</si>
  <si>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</si>
  <si>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</si>
  <si>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</si>
  <si>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</si>
  <si>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</si>
  <si>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</si>
  <si>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</si>
  <si>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</si>
  <si>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</si>
  <si>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</si>
  <si>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</si>
  <si>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</si>
  <si>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</si>
  <si>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</si>
  <si>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</si>
  <si>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</si>
  <si>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</si>
  <si>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</si>
  <si>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</si>
  <si>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</si>
  <si>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</si>
  <si>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</si>
  <si>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</si>
  <si>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</si>
  <si>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</si>
  <si>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</si>
  <si>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</si>
  <si>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</si>
  <si>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</si>
  <si>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</si>
  <si>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</si>
  <si>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</si>
  <si>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</si>
  <si>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</si>
  <si>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</si>
  <si>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</si>
  <si>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</si>
  <si>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</si>
  <si>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</si>
  <si>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</si>
  <si>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</si>
  <si>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</si>
  <si>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</si>
  <si>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</si>
  <si>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</si>
  <si>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</si>
  <si>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</si>
  <si>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</si>
  <si>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</si>
  <si>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</si>
  <si>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</si>
  <si>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</si>
  <si>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</si>
  <si>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</si>
  <si>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</si>
  <si>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</si>
  <si>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</si>
  <si>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</si>
  <si>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</si>
  <si>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</si>
  <si>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</si>
  <si>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</si>
  <si>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</si>
  <si>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</si>
  <si>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</si>
  <si>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</si>
  <si>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</si>
  <si>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</si>
  <si>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</si>
  <si>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</si>
  <si>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</si>
  <si>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</si>
  <si>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</si>
  <si>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</si>
  <si>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</si>
  <si>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</si>
  <si>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</si>
  <si>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</si>
  <si>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</si>
  <si>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</si>
  <si>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</si>
  <si>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</si>
  <si>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</si>
  <si>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</si>
  <si>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</si>
  <si>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</si>
  <si>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</si>
  <si>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</si>
  <si>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</si>
  <si>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</si>
  <si>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</si>
  <si>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</si>
  <si>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</si>
  <si>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</si>
  <si>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</si>
  <si>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</si>
  <si>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</si>
  <si>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</si>
  <si>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</si>
  <si>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</si>
  <si>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</si>
  <si>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</si>
  <si>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</si>
  <si>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</si>
  <si>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</si>
  <si>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</si>
  <si>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</si>
  <si>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</si>
  <si>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</si>
  <si>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</si>
  <si>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</si>
  <si>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</si>
  <si>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</si>
  <si>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</si>
  <si>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</si>
  <si>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</si>
  <si>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</si>
  <si>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</si>
  <si>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</si>
  <si>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</si>
  <si>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</si>
  <si>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</si>
  <si>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</si>
  <si>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</si>
  <si>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</si>
  <si>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</si>
  <si>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</si>
  <si>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</si>
  <si>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</si>
  <si>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</si>
  <si>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</si>
  <si>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</si>
  <si>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</si>
  <si>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</si>
  <si>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</si>
  <si>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</si>
  <si>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</si>
  <si>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</si>
  <si>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</si>
  <si>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</si>
  <si>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</si>
  <si>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</si>
  <si>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</si>
  <si>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</si>
  <si>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</si>
  <si>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</si>
  <si>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</si>
  <si>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</si>
  <si>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</si>
  <si>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</si>
  <si>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</si>
  <si>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</si>
  <si>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</si>
  <si>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</si>
  <si>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</si>
  <si>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</si>
  <si>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</si>
  <si>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</si>
  <si>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</si>
  <si>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</si>
  <si>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</si>
  <si>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</si>
  <si>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</si>
  <si>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</si>
  <si>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</si>
  <si>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</si>
  <si>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</si>
  <si>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</si>
  <si>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</si>
  <si>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</si>
  <si>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</si>
  <si>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</si>
  <si>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</si>
  <si>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</si>
  <si>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</si>
  <si>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</si>
  <si>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</si>
  <si>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</si>
  <si>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</si>
  <si>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</si>
  <si>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</si>
  <si>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</si>
  <si>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</si>
  <si>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</si>
  <si>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</si>
  <si>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</si>
  <si>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</si>
  <si>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</si>
  <si>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</si>
  <si>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</si>
  <si>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</si>
  <si>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</si>
  <si>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</si>
  <si>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</si>
  <si>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</si>
  <si>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</si>
  <si>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</si>
  <si>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</si>
  <si>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</si>
  <si>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</si>
  <si>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</si>
  <si>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</si>
  <si>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</si>
  <si>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</si>
  <si>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</si>
  <si>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</si>
  <si>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</si>
  <si>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</si>
  <si>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</si>
  <si>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</si>
  <si>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</si>
  <si>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</si>
  <si>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</si>
  <si>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</si>
  <si>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</si>
  <si>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</si>
  <si>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</si>
  <si>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</si>
  <si>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</si>
  <si>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</si>
  <si>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</si>
  <si>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</si>
  <si>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</si>
  <si>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</si>
  <si>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</si>
  <si>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</si>
  <si>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</si>
  <si>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</si>
  <si>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</si>
  <si>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</si>
  <si>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</si>
  <si>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</si>
  <si>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</si>
  <si>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</si>
  <si>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</si>
  <si>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</si>
  <si>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</si>
  <si>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</si>
  <si>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</si>
  <si>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</si>
  <si>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</si>
  <si>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</si>
  <si>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</si>
  <si>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</si>
  <si>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</si>
  <si>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</si>
  <si>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</si>
  <si>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</si>
  <si>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</si>
  <si>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</si>
  <si>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</si>
  <si>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</si>
  <si>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</si>
  <si>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</si>
  <si>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</si>
  <si>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</si>
  <si>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</si>
  <si>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</si>
  <si>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</si>
  <si>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</si>
  <si>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</si>
  <si>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</si>
  <si>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</si>
  <si>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</si>
  <si>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</si>
  <si>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</si>
  <si>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</si>
  <si>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</si>
  <si>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</si>
  <si>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</si>
  <si>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</si>
  <si>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</si>
  <si>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</si>
  <si>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</si>
  <si>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</si>
  <si>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</si>
  <si>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</si>
  <si>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</si>
  <si>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</si>
  <si>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</si>
  <si>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</si>
  <si>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</si>
  <si>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</si>
  <si>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</si>
  <si>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</si>
  <si>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</si>
  <si>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</si>
  <si>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</si>
  <si>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</si>
  <si>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</si>
  <si>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</si>
  <si>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</si>
  <si>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</si>
  <si>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</si>
  <si>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</si>
  <si>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</si>
  <si>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</si>
  <si>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</si>
  <si>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</si>
  <si>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</si>
  <si>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</si>
  <si>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</si>
  <si>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</si>
  <si>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</si>
  <si>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</si>
  <si>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</si>
  <si>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</si>
  <si>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</si>
  <si>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</si>
  <si>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</si>
  <si>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</si>
  <si>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</si>
  <si>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</si>
  <si>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</si>
  <si>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</si>
  <si>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</si>
  <si>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</si>
  <si>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</si>
  <si>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</si>
  <si>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</si>
  <si>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</si>
  <si>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</si>
  <si>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</si>
  <si>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</si>
  <si>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</si>
  <si>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</si>
  <si>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</si>
  <si>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</si>
  <si>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</si>
  <si>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</si>
  <si>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</si>
  <si>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</si>
  <si>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</si>
  <si>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</si>
  <si>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</si>
  <si>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</si>
  <si>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</si>
  <si>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</si>
  <si>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</si>
  <si>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</si>
  <si>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</si>
  <si>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</si>
  <si>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</si>
  <si>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</si>
  <si>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</si>
  <si>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</si>
  <si>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</si>
  <si>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</si>
  <si>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</si>
  <si>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</si>
  <si>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</si>
  <si>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</si>
  <si>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</si>
  <si>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</si>
  <si>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</si>
  <si>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</si>
  <si>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</si>
  <si>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</si>
  <si>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</si>
  <si>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</si>
  <si>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</si>
  <si>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</si>
  <si>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</si>
  <si>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</si>
  <si>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</si>
  <si>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</si>
  <si>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</si>
  <si>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</si>
  <si>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</si>
  <si>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</si>
  <si>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</si>
  <si>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</si>
  <si>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</si>
  <si>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</si>
  <si>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</si>
  <si>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</si>
  <si>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</si>
  <si>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</si>
  <si>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</si>
  <si>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</si>
  <si>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</si>
  <si>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</si>
  <si>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</si>
  <si>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</si>
  <si>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</si>
  <si>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</si>
  <si>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</si>
  <si>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</si>
  <si>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</si>
  <si>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</si>
  <si>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</si>
  <si>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</si>
  <si>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</si>
  <si>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</si>
  <si>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</si>
  <si>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</si>
  <si>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</si>
  <si>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</si>
  <si>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</si>
  <si>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</si>
  <si>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</si>
  <si>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</si>
  <si>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</si>
  <si>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</si>
  <si>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</si>
  <si>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</si>
  <si>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</si>
  <si>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</si>
  <si>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</si>
  <si>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</si>
  <si>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</si>
  <si>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</si>
  <si>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</si>
  <si>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</si>
  <si>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</si>
  <si>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</si>
  <si>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</si>
  <si>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</si>
  <si>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</si>
  <si>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</si>
  <si>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</si>
  <si>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</si>
  <si>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</si>
  <si>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</si>
  <si>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</si>
  <si>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</si>
  <si>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</si>
  <si>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</si>
  <si>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</si>
  <si>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</si>
  <si>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</si>
  <si>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</si>
  <si>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</si>
  <si>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</si>
  <si>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</si>
  <si>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</si>
  <si>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</si>
  <si>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</si>
  <si>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</si>
  <si>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</si>
  <si>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</si>
  <si>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</si>
  <si>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</si>
  <si>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</si>
  <si>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</si>
  <si>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</si>
  <si>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</si>
  <si>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</si>
  <si>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</si>
  <si>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</si>
  <si>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</si>
  <si>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</si>
  <si>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</si>
  <si>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</si>
  <si>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</si>
  <si>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</si>
  <si>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</si>
  <si>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</si>
  <si>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</si>
  <si>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</si>
  <si>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</si>
  <si>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</si>
  <si>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</si>
  <si>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</si>
  <si>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</si>
  <si>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</si>
  <si>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</si>
  <si>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</si>
  <si>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</si>
  <si>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</si>
  <si>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</si>
  <si>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</si>
  <si>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</si>
  <si>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</si>
  <si>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</si>
  <si>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</si>
  <si>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</si>
  <si>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</si>
  <si>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</si>
  <si>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</si>
  <si>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</si>
  <si>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</si>
  <si>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</si>
  <si>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</si>
  <si>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</si>
  <si>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</si>
  <si>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</si>
  <si>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</si>
  <si>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</si>
  <si>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</si>
  <si>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</si>
  <si>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</si>
  <si>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</si>
  <si>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</si>
  <si>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</si>
  <si>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</si>
  <si>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</si>
  <si>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</si>
  <si>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</si>
  <si>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</si>
  <si>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</si>
  <si>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</si>
  <si>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</si>
  <si>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</si>
  <si>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</si>
  <si>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</si>
  <si>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</si>
  <si>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</si>
  <si>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</si>
  <si>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</si>
  <si>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</si>
  <si>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</si>
  <si>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</si>
  <si>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</si>
  <si>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</si>
  <si>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</si>
  <si>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</si>
  <si>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</si>
  <si>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</si>
  <si>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</si>
  <si>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</si>
  <si>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</si>
  <si>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</si>
  <si>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</si>
  <si>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</si>
  <si>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</si>
  <si>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</si>
  <si>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</si>
  <si>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</si>
  <si>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</si>
  <si>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</si>
  <si>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</si>
  <si>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</si>
  <si>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</si>
  <si>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</si>
  <si>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</si>
  <si>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</si>
  <si>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</si>
  <si>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</si>
  <si>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</si>
  <si>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</si>
  <si>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</si>
  <si>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</si>
  <si>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</si>
  <si>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</si>
  <si>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</si>
  <si>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</si>
  <si>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</si>
  <si>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</si>
  <si>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</si>
  <si>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</si>
  <si>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</si>
  <si>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</si>
  <si>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</si>
  <si>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</si>
  <si>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</si>
  <si>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</si>
  <si>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</si>
  <si>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</si>
  <si>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</si>
  <si>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</si>
  <si>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</si>
  <si>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</si>
  <si>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</si>
  <si>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</si>
  <si>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</si>
  <si>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</si>
  <si>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</si>
  <si>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</si>
  <si>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</si>
  <si>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</si>
  <si>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</si>
  <si>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</si>
  <si>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</si>
  <si>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</si>
  <si>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</si>
  <si>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</si>
  <si>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</si>
  <si>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</si>
  <si>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</si>
  <si>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</si>
  <si>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</si>
  <si>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</si>
  <si>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</si>
  <si>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</si>
  <si>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</si>
  <si>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</si>
  <si>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</si>
  <si>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</si>
  <si>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</si>
  <si>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</si>
  <si>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</si>
  <si>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</si>
  <si>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</si>
  <si>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</si>
  <si>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</si>
  <si>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</si>
  <si>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</si>
  <si>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</si>
  <si>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</si>
  <si>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</si>
  <si>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</si>
  <si>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</si>
  <si>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</si>
  <si>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</si>
  <si>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</si>
  <si>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</si>
  <si>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</si>
  <si>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</si>
  <si>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</si>
  <si>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</si>
  <si>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</si>
  <si>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</si>
  <si>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</si>
  <si>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</si>
  <si>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</si>
  <si>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</si>
  <si>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</si>
  <si>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</si>
  <si>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</si>
  <si>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</si>
  <si>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</si>
  <si>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</si>
  <si>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</si>
  <si>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</si>
  <si>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</si>
  <si>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</si>
  <si>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</si>
  <si>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</si>
  <si>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</si>
  <si>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</si>
  <si>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</si>
  <si>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</si>
  <si>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</si>
  <si>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</si>
  <si>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</si>
  <si>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</si>
  <si>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</si>
  <si>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</si>
  <si>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</si>
  <si>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</si>
  <si>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</si>
  <si>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</si>
  <si>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</si>
  <si>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</si>
  <si>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</si>
  <si>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</si>
  <si>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</si>
  <si>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</si>
  <si>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</si>
  <si>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</si>
  <si>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</si>
  <si>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</si>
  <si>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</si>
  <si>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</si>
  <si>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</si>
  <si>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</si>
  <si>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</si>
  <si>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</si>
  <si>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</si>
  <si>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</si>
  <si>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</si>
  <si>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</si>
  <si>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</si>
  <si>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</si>
  <si>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</si>
  <si>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</si>
  <si>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</si>
  <si>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</si>
  <si>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</si>
  <si>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</si>
  <si>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</si>
  <si>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</si>
  <si>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</si>
  <si>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</si>
  <si>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</si>
  <si>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</si>
  <si>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</si>
  <si>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</si>
  <si>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</si>
  <si>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</si>
  <si>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</si>
  <si>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</si>
  <si>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</si>
  <si>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</si>
  <si>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</si>
  <si>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</si>
  <si>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</si>
  <si>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</si>
  <si>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</si>
  <si>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</si>
  <si>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</si>
  <si>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</si>
  <si>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</si>
  <si>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</si>
  <si>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</si>
  <si>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</si>
  <si>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</si>
  <si>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</si>
  <si>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</si>
  <si>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</si>
  <si>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</si>
  <si>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</si>
  <si>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</si>
  <si>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</si>
  <si>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</si>
  <si>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</si>
  <si>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</si>
  <si>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</si>
  <si>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</si>
  <si>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</si>
  <si>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</si>
  <si>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</si>
  <si>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</si>
  <si>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</si>
  <si>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</si>
  <si>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</si>
  <si>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</si>
  <si>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</si>
  <si>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</si>
  <si>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</si>
  <si>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</si>
  <si>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</si>
  <si>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</si>
  <si>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</si>
  <si>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</si>
  <si>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</si>
  <si>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</si>
  <si>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</si>
  <si>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</si>
  <si>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</si>
  <si>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</si>
  <si>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</si>
  <si>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</si>
  <si>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</si>
  <si>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</si>
  <si>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</si>
  <si>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</si>
  <si>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</si>
  <si>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</si>
  <si>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</si>
  <si>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</si>
  <si>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</si>
  <si>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</si>
  <si>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</si>
  <si>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</si>
  <si>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</si>
  <si>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</si>
  <si>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</si>
  <si>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</si>
  <si>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</si>
  <si>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</si>
  <si>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</si>
  <si>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</si>
  <si>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</si>
  <si>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</si>
  <si>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</si>
  <si>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</si>
  <si>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</si>
  <si>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</si>
  <si>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</si>
  <si>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</si>
  <si>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</si>
  <si>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</si>
  <si>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</si>
  <si>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</si>
  <si>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</si>
  <si>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</si>
  <si>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</si>
  <si>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</si>
  <si>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</si>
  <si>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</si>
  <si>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</si>
  <si>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</si>
  <si>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</si>
  <si>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</si>
  <si>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</si>
  <si>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</si>
  <si>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</si>
  <si>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</si>
  <si>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</si>
  <si>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</si>
  <si>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</si>
  <si>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</si>
  <si>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</si>
  <si>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</si>
  <si>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</si>
  <si>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</si>
  <si>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</si>
  <si>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</si>
  <si>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</si>
  <si>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</si>
  <si>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</si>
  <si>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</si>
  <si>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</si>
  <si>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</si>
  <si>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</si>
  <si>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</si>
  <si>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</si>
  <si>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</si>
  <si>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</si>
  <si>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</si>
  <si>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</si>
  <si>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</si>
  <si>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</si>
  <si>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</si>
  <si>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</si>
  <si>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</si>
  <si>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</si>
  <si>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</si>
  <si>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</si>
  <si>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</si>
  <si>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</si>
  <si>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</si>
  <si>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</si>
  <si>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</si>
  <si>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</si>
  <si>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</si>
  <si>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</si>
  <si>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</si>
  <si>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</si>
  <si>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</si>
  <si>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</si>
  <si>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</si>
  <si>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</si>
  <si>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</si>
  <si>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</si>
  <si>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</si>
  <si>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</si>
  <si>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</si>
  <si>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</si>
  <si>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</si>
  <si>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</si>
  <si>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</si>
  <si>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</si>
  <si>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</si>
  <si>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</si>
  <si>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</si>
  <si>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</si>
  <si>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</si>
  <si>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</si>
  <si>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</si>
  <si>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</si>
  <si>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</si>
  <si>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</si>
  <si>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</si>
  <si>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</si>
  <si>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</si>
  <si>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</si>
  <si>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</si>
  <si>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</si>
  <si>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</si>
  <si>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</si>
  <si>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</si>
  <si>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</si>
  <si>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</si>
  <si>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</si>
  <si>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</si>
  <si>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</si>
  <si>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</si>
  <si>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</si>
  <si>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</si>
  <si>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</si>
  <si>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</si>
  <si>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</si>
  <si>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</si>
  <si>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</si>
  <si>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</si>
  <si>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</si>
  <si>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</si>
  <si>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</si>
  <si>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</si>
  <si>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</si>
  <si>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</si>
  <si>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</si>
  <si>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</si>
  <si>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</si>
  <si>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</si>
  <si>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</si>
  <si>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</si>
  <si>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</si>
  <si>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</si>
  <si>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</si>
  <si>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</si>
  <si>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</si>
  <si>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</si>
  <si>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</si>
  <si>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</si>
  <si>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</si>
  <si>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</si>
  <si>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</si>
  <si>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</si>
  <si>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</si>
  <si>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</si>
  <si>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</si>
  <si>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</si>
  <si>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</si>
  <si>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</si>
  <si>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</si>
  <si>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</si>
  <si>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</si>
  <si>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</si>
  <si>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</si>
  <si>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</si>
  <si>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</si>
  <si>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</si>
  <si>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</si>
  <si>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</si>
  <si>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</si>
  <si>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</si>
  <si>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</si>
  <si>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</si>
  <si>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</si>
  <si>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</si>
  <si>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</si>
  <si>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</si>
  <si>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</si>
  <si>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</si>
  <si>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</si>
  <si>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</si>
  <si>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</si>
  <si>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</si>
  <si>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</si>
  <si>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</si>
  <si>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</si>
  <si>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</si>
  <si>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</si>
  <si>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</si>
  <si>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</si>
  <si>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</si>
  <si>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</si>
  <si>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</si>
  <si>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</si>
  <si>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</si>
  <si>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</si>
  <si>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</si>
  <si>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</si>
  <si>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</si>
  <si>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</si>
  <si>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</si>
  <si>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</si>
  <si>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</si>
  <si>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</si>
  <si>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</si>
  <si>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</si>
  <si>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</si>
  <si>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</si>
  <si>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</si>
  <si>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</si>
  <si>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</si>
  <si>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</si>
  <si>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</si>
  <si>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</si>
  <si>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</si>
  <si>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</si>
  <si>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</si>
  <si>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</si>
  <si>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</si>
  <si>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</si>
  <si>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</si>
  <si>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</si>
  <si>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</si>
  <si>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</si>
  <si>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</si>
  <si>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</si>
  <si>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</si>
  <si>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</si>
  <si>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</si>
  <si>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</si>
  <si>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</si>
  <si>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</si>
  <si>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</si>
  <si>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</si>
  <si>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</si>
  <si>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</si>
  <si>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</si>
  <si>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</si>
  <si>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</si>
  <si>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</si>
  <si>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</si>
  <si>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</si>
  <si>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</si>
  <si>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</si>
  <si>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</si>
  <si>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</si>
  <si>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</si>
  <si>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</si>
  <si>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</si>
  <si>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</si>
  <si>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</si>
  <si>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</si>
  <si>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</si>
  <si>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</si>
  <si>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</si>
  <si>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</si>
  <si>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</si>
  <si>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</si>
  <si>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</si>
  <si>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</si>
  <si>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</si>
  <si>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</si>
  <si>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</si>
  <si>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</si>
  <si>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</si>
  <si>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</si>
  <si>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</si>
  <si>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</si>
  <si>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</si>
  <si>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</si>
  <si>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</si>
  <si>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</si>
  <si>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</si>
  <si>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</si>
  <si>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</si>
  <si>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</si>
  <si>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</si>
  <si>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</si>
  <si>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</si>
  <si>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</si>
  <si>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</si>
  <si>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</si>
  <si>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</si>
  <si>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</si>
  <si>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</si>
  <si>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</si>
  <si>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</si>
  <si>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</si>
  <si>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</si>
  <si>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</si>
  <si>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</si>
  <si>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</si>
  <si>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</si>
  <si>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</si>
  <si>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</si>
  <si>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</si>
  <si>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</si>
  <si>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</si>
  <si>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</si>
  <si>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</si>
  <si>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</si>
  <si>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</si>
  <si>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</si>
  <si>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</si>
  <si>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</si>
  <si>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</si>
  <si>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</si>
  <si>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</si>
  <si>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</si>
  <si>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</si>
  <si>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</si>
  <si>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</si>
  <si>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</si>
  <si>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</si>
  <si>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</si>
  <si>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</si>
  <si>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</si>
  <si>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</si>
  <si>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</si>
  <si>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</si>
  <si>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</si>
  <si>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</si>
  <si>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</si>
  <si>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</si>
  <si>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</si>
  <si>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</si>
  <si>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</si>
  <si>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</si>
  <si>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</si>
  <si>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</si>
  <si>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</si>
  <si>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</si>
  <si>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</si>
  <si>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</si>
  <si>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</si>
  <si>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</si>
  <si>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</si>
  <si>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</si>
  <si>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</si>
  <si>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</si>
  <si>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</si>
  <si>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</si>
  <si>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</si>
  <si>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</si>
  <si>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</si>
  <si>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</si>
  <si>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</si>
  <si>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</si>
  <si>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</si>
  <si>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</si>
  <si>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</si>
  <si>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</si>
  <si>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</si>
  <si>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</si>
  <si>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</si>
  <si>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</si>
  <si>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</si>
  <si>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</si>
  <si>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</si>
  <si>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</si>
  <si>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</si>
  <si>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</si>
  <si>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</si>
  <si>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</si>
  <si>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</si>
  <si>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</si>
  <si>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</si>
  <si>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</si>
  <si>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</si>
  <si>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</si>
  <si>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</si>
  <si>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</si>
  <si>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</si>
  <si>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</si>
  <si>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</si>
  <si>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</si>
  <si>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</si>
  <si>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</si>
  <si>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</si>
  <si>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</si>
  <si>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</si>
  <si>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</si>
  <si>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</si>
  <si>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</si>
  <si>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</si>
  <si>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</si>
  <si>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</si>
  <si>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</si>
  <si>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</si>
  <si>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</si>
  <si>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</si>
  <si>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</si>
  <si>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</si>
  <si>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</si>
  <si>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</si>
  <si>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</si>
  <si>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</si>
  <si>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</si>
  <si>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</si>
  <si>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</si>
  <si>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</si>
  <si>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</si>
  <si>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</si>
  <si>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</si>
  <si>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</si>
  <si>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</si>
  <si>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</si>
  <si>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</si>
  <si>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</si>
  <si>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</si>
  <si>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</si>
  <si>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</si>
  <si>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</si>
  <si>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</si>
  <si>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</si>
  <si>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</si>
  <si>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</si>
  <si>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</si>
  <si>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</si>
  <si>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</si>
  <si>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</si>
  <si>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</si>
  <si>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</si>
  <si>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</si>
  <si>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</si>
  <si>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</si>
  <si>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</si>
  <si>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</si>
  <si>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</si>
  <si>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</si>
  <si>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</si>
  <si>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</si>
  <si>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</si>
  <si>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</si>
  <si>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</si>
  <si>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</si>
  <si>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</si>
  <si>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</si>
  <si>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</si>
  <si>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</si>
  <si>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</si>
  <si>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</si>
  <si>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</si>
  <si>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</si>
  <si>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</si>
  <si>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</si>
  <si>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</si>
  <si>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</si>
  <si>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</si>
  <si>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</si>
  <si>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</si>
  <si>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</si>
  <si>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</si>
  <si>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</si>
  <si>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</si>
  <si>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</si>
  <si>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</si>
  <si>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</si>
  <si>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</si>
  <si>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</si>
  <si>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</si>
  <si>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</si>
  <si>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</si>
  <si>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</si>
  <si>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</si>
  <si>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</si>
  <si>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</si>
  <si>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</si>
  <si>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</si>
  <si>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</si>
  <si>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</si>
  <si>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</si>
  <si>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</si>
  <si>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</si>
  <si>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</si>
  <si>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</si>
  <si>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</si>
  <si>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</si>
  <si>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</si>
  <si>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</si>
  <si>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</si>
  <si>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</si>
  <si>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</si>
  <si>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</si>
  <si>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</si>
  <si>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</si>
  <si>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</si>
  <si>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</si>
  <si>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</si>
  <si>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</si>
  <si>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</si>
  <si>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</si>
  <si>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</si>
  <si>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</si>
  <si>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</si>
  <si>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</si>
  <si>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</si>
  <si>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</si>
  <si>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</si>
  <si>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</si>
  <si>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</si>
  <si>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</si>
  <si>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</si>
  <si>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</si>
  <si>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</si>
  <si>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</si>
  <si>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</si>
  <si>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</si>
  <si>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</si>
  <si>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</si>
  <si>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</si>
  <si>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</si>
  <si>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</si>
  <si>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</si>
  <si>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</si>
  <si>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</si>
  <si>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</si>
  <si>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</si>
  <si>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</si>
  <si>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</si>
  <si>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</si>
  <si>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</si>
  <si>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</si>
  <si>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</si>
  <si>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</si>
  <si>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</si>
  <si>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</si>
  <si>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</si>
  <si>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</si>
  <si>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</si>
  <si>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</si>
  <si>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</si>
  <si>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</si>
  <si>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</si>
  <si>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</si>
  <si>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</si>
  <si>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</si>
  <si>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</si>
  <si>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</si>
  <si>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</si>
  <si>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</si>
  <si>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</si>
  <si>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</si>
  <si>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</si>
  <si>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</si>
  <si>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</si>
  <si>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</si>
  <si>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</si>
  <si>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</si>
  <si>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</si>
  <si>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</si>
  <si>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</si>
  <si>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</si>
  <si>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</si>
  <si>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</si>
  <si>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</si>
  <si>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</si>
  <si>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</si>
  <si>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</si>
  <si>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</si>
  <si>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</si>
  <si>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</si>
  <si>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</si>
  <si>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</si>
  <si>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</si>
  <si>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</si>
  <si>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</si>
  <si>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</si>
  <si>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</si>
  <si>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</si>
  <si>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</si>
  <si>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</si>
  <si>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</si>
  <si>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</si>
  <si>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</si>
  <si>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</si>
  <si>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</si>
  <si>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</si>
  <si>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</si>
  <si>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</si>
  <si>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</si>
  <si>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</si>
  <si>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</si>
  <si>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</si>
  <si>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</si>
  <si>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</si>
  <si>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</si>
  <si>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</si>
  <si>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</si>
  <si>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</si>
  <si>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</si>
  <si>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</si>
  <si>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</si>
  <si>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</si>
  <si>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</si>
  <si>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</si>
  <si>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</si>
  <si>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</si>
  <si>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</si>
  <si>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</si>
  <si>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</si>
  <si>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</si>
  <si>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</si>
  <si>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</si>
  <si>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</si>
  <si>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</si>
  <si>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</si>
  <si>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</si>
  <si>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</si>
  <si>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</si>
  <si>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</si>
  <si>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</si>
  <si>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</si>
  <si>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</si>
  <si>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</si>
  <si>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</si>
  <si>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</si>
  <si>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</si>
  <si>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</si>
  <si>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</si>
  <si>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</si>
  <si>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</si>
  <si>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</si>
  <si>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</si>
  <si>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</si>
  <si>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</si>
  <si>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</si>
  <si>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</si>
  <si>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</si>
  <si>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</si>
  <si>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</si>
  <si>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</si>
  <si>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</si>
  <si>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</si>
  <si>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</si>
  <si>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</si>
  <si>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</si>
  <si>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</si>
  <si>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</si>
  <si>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</si>
  <si>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</si>
  <si>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</si>
  <si>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</si>
  <si>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</si>
  <si>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</si>
  <si>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</si>
  <si>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</si>
  <si>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</si>
  <si>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</si>
  <si>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</si>
  <si>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</si>
  <si>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</si>
  <si>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</si>
  <si>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</si>
  <si>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</si>
  <si>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</si>
  <si>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</si>
  <si>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</si>
  <si>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</si>
  <si>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</si>
  <si>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</si>
  <si>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</si>
  <si>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</si>
  <si>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</si>
  <si>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</si>
  <si>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</si>
  <si>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</si>
  <si>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</si>
  <si>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</si>
  <si>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</si>
  <si>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</si>
  <si>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</si>
  <si>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</si>
  <si>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</si>
  <si>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</si>
  <si>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</si>
  <si>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</si>
  <si>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</si>
  <si>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</si>
  <si>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</si>
  <si>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</si>
  <si>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</si>
  <si>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</si>
  <si>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</si>
  <si>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</si>
  <si>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</si>
  <si>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</si>
  <si>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</si>
  <si>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</si>
  <si>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</si>
  <si>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</si>
  <si>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</si>
  <si>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</si>
  <si>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</si>
  <si>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</si>
  <si>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</si>
  <si>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</si>
  <si>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</si>
  <si>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</si>
  <si>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</si>
  <si>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</si>
  <si>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</si>
  <si>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</si>
  <si>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</si>
  <si>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</si>
  <si>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</si>
  <si>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</si>
  <si>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</si>
  <si>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</si>
  <si>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</si>
  <si>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</si>
  <si>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</si>
  <si>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</si>
  <si>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</si>
  <si>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</si>
  <si>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</si>
  <si>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</si>
  <si>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</si>
  <si>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</si>
  <si>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</si>
  <si>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</si>
  <si>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</si>
  <si>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</si>
  <si>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</si>
  <si>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</si>
  <si>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</si>
  <si>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</si>
  <si>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</si>
  <si>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</si>
  <si>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</si>
  <si>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</si>
  <si>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</si>
  <si>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</si>
  <si>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</si>
  <si>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</si>
  <si>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</si>
  <si>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</si>
  <si>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</si>
  <si>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</si>
  <si>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</si>
  <si>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</si>
  <si>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</si>
  <si>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</si>
  <si>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</si>
  <si>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</si>
  <si>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</si>
  <si>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</si>
  <si>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</si>
  <si>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</si>
  <si>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</si>
  <si>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</si>
  <si>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</si>
  <si>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</si>
  <si>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</si>
  <si>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</si>
  <si>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</si>
  <si>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</si>
  <si>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</si>
  <si>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</si>
  <si>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</si>
  <si>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</si>
  <si>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</si>
  <si>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</si>
  <si>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</si>
  <si>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</si>
  <si>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</si>
  <si>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</si>
  <si>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</si>
  <si>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</si>
  <si>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</si>
  <si>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</si>
  <si>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</si>
  <si>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</si>
  <si>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</si>
  <si>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</si>
  <si>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</si>
  <si>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</si>
  <si>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</si>
  <si>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</si>
  <si>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</si>
  <si>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</si>
  <si>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</si>
  <si>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</si>
  <si>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</si>
  <si>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</si>
  <si>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</si>
  <si>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</si>
  <si>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</si>
  <si>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</si>
  <si>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</si>
  <si>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</si>
  <si>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</si>
  <si>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</si>
  <si>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</si>
  <si>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</si>
  <si>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</si>
  <si>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</si>
  <si>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</si>
  <si>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</si>
  <si>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</si>
  <si>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</si>
  <si>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</si>
  <si>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</si>
  <si>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</si>
  <si>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</si>
  <si>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</si>
  <si>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</si>
  <si>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</si>
  <si>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</si>
  <si>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</si>
  <si>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</si>
  <si>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</si>
  <si>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</si>
  <si>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</si>
  <si>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</si>
  <si>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</si>
  <si>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</si>
  <si>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</si>
  <si>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</si>
  <si>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</si>
  <si>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</si>
  <si>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</si>
  <si>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</si>
  <si>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</si>
  <si>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</si>
  <si>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</si>
  <si>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</si>
  <si>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</si>
  <si>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</si>
  <si>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</si>
  <si>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</si>
  <si>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</si>
  <si>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</si>
  <si>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</si>
  <si>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</si>
  <si>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</si>
  <si>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</si>
  <si>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</si>
  <si>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</si>
  <si>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</si>
  <si>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</si>
  <si>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</si>
  <si>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</si>
  <si>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</si>
  <si>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</si>
  <si>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</si>
  <si>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</si>
  <si>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</si>
  <si>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</si>
  <si>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</si>
  <si>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</si>
  <si>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</si>
  <si>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</si>
  <si>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</si>
  <si>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</si>
  <si>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</si>
  <si>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</si>
  <si>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</si>
  <si>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</si>
  <si>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</si>
  <si>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</si>
  <si>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</si>
  <si>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</si>
  <si>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</si>
  <si>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</si>
  <si>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</si>
  <si>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</si>
  <si>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</si>
  <si>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</si>
  <si>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</si>
  <si>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</si>
  <si>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</si>
  <si>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</si>
  <si>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</si>
  <si>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</si>
  <si>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</si>
  <si>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</si>
  <si>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</si>
  <si>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</si>
  <si>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</si>
  <si>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</si>
  <si>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</si>
  <si>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</si>
  <si>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</si>
  <si>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</si>
  <si>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</si>
  <si>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</si>
  <si>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</si>
  <si>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</si>
  <si>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</si>
  <si>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</si>
  <si>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</si>
  <si>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</si>
  <si>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</si>
  <si>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</si>
  <si>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</si>
  <si>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</si>
  <si>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</si>
  <si>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</si>
  <si>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</si>
  <si>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</si>
  <si>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</si>
  <si>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</si>
  <si>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</si>
  <si>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</si>
  <si>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</si>
  <si>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</si>
  <si>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</si>
  <si>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</si>
  <si>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</si>
  <si>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</si>
  <si>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</si>
  <si>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</si>
  <si>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</si>
  <si>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</si>
  <si>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</si>
  <si>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</si>
  <si>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</si>
  <si>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</si>
  <si>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</si>
  <si>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</si>
  <si>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</si>
  <si>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</si>
  <si>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</si>
  <si>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</si>
  <si>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</si>
  <si>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</si>
  <si>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</si>
  <si>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</si>
  <si>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</si>
  <si>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</si>
  <si>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</si>
  <si>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</si>
  <si>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</si>
  <si>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</si>
  <si>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</si>
  <si>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</si>
  <si>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</si>
  <si>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</si>
  <si>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</si>
  <si>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</si>
  <si>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</si>
  <si>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</si>
  <si>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</si>
  <si>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</si>
  <si>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</si>
  <si>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</si>
  <si>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</si>
  <si>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</si>
  <si>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</si>
  <si>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</si>
  <si>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</si>
  <si>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</si>
  <si>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</si>
  <si>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</si>
  <si>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</si>
  <si>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</si>
  <si>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</si>
  <si>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</si>
  <si>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</si>
  <si>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</si>
  <si>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</si>
  <si>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</si>
  <si>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</si>
  <si>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</si>
  <si>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</si>
  <si>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</si>
  <si>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</si>
  <si>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</si>
  <si>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</si>
  <si>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</si>
  <si>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</si>
  <si>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</si>
  <si>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</si>
  <si>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</si>
  <si>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</si>
  <si>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</si>
  <si>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</si>
  <si>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</si>
  <si>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</si>
  <si>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</si>
  <si>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</si>
  <si>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</si>
  <si>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</si>
  <si>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</si>
  <si>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</si>
  <si>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</si>
  <si>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</si>
  <si>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</si>
  <si>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</si>
  <si>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</si>
  <si>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</si>
  <si>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</si>
  <si>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</si>
  <si>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</si>
  <si>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</si>
  <si>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</si>
  <si>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</si>
  <si>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</si>
  <si>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</si>
  <si>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</si>
  <si>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</si>
  <si>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</si>
  <si>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</si>
  <si>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</si>
  <si>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</si>
  <si>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</si>
  <si>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</si>
  <si>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</si>
  <si>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</si>
  <si>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</si>
  <si>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</si>
  <si>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</si>
  <si>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</si>
  <si>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</si>
  <si>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</si>
  <si>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</si>
  <si>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</si>
  <si>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</si>
  <si>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</si>
  <si>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</si>
  <si>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</si>
  <si>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</si>
  <si>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</si>
  <si>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</si>
  <si>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</si>
  <si>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</si>
  <si>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</si>
  <si>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</si>
  <si>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</si>
  <si>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</si>
  <si>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</si>
  <si>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</si>
  <si>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</si>
  <si>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</si>
  <si>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</si>
  <si>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</si>
  <si>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</si>
  <si>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</si>
  <si>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</si>
  <si>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</si>
  <si>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</si>
  <si>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</si>
  <si>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</si>
  <si>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</si>
  <si>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</si>
  <si>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</si>
  <si>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</si>
  <si>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</si>
  <si>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</si>
  <si>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</si>
  <si>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</si>
  <si>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</si>
  <si>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</si>
  <si>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</si>
  <si>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</si>
  <si>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</si>
  <si>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</si>
  <si>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</si>
  <si>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</si>
  <si>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</si>
  <si>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</si>
  <si>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</si>
  <si>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</si>
  <si>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</si>
  <si>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</si>
  <si>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</si>
  <si>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</si>
  <si>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</si>
  <si>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</si>
  <si>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</si>
  <si>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</si>
  <si>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</si>
  <si>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</si>
  <si>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</si>
  <si>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</si>
  <si>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</si>
  <si>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</si>
  <si>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</si>
  <si>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</si>
  <si>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</si>
  <si>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</si>
  <si>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</si>
  <si>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</si>
  <si>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</si>
  <si>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</si>
  <si>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</si>
  <si>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</si>
  <si>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</si>
  <si>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</si>
  <si>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</si>
  <si>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</si>
  <si>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</si>
  <si>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</si>
  <si>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</si>
  <si>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</si>
  <si>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</si>
  <si>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</si>
  <si>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</si>
  <si>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</si>
  <si>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</si>
  <si>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</si>
  <si>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</si>
  <si>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</si>
  <si>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</si>
  <si>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</si>
  <si>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</si>
  <si>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</si>
  <si>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</si>
  <si>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</si>
  <si>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</si>
  <si>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</si>
  <si>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</si>
  <si>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</si>
  <si>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</si>
  <si>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</si>
  <si>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</si>
  <si>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</si>
  <si>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</si>
  <si>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</si>
  <si>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</si>
  <si>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</si>
  <si>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</si>
  <si>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</si>
  <si>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</si>
  <si>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</si>
  <si>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</si>
  <si>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</si>
  <si>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</si>
  <si>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</si>
  <si>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</si>
  <si>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</si>
  <si>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</si>
  <si>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</si>
  <si>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</si>
  <si>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</si>
  <si>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</si>
  <si>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</si>
  <si>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</si>
  <si>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</si>
  <si>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</si>
  <si>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</si>
  <si>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</si>
  <si>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</si>
  <si>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</si>
  <si>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</si>
  <si>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</si>
  <si>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</si>
  <si>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</si>
  <si>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</si>
  <si>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</si>
  <si>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</si>
  <si>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</si>
  <si>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</si>
  <si>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</si>
  <si>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</si>
  <si>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</si>
  <si>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</si>
  <si>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</si>
  <si>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</si>
  <si>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</si>
  <si>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</si>
  <si>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</si>
  <si>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</si>
  <si>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</si>
  <si>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</si>
  <si>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</si>
  <si>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</si>
  <si>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</si>
  <si>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</si>
  <si>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</si>
  <si>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</si>
  <si>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</si>
  <si>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</si>
  <si>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</si>
  <si>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</si>
  <si>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</si>
  <si>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</si>
  <si>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</si>
  <si>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</si>
  <si>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</si>
  <si>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</si>
  <si>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</si>
  <si>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</si>
  <si>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</si>
  <si>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</si>
  <si>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</si>
  <si>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</si>
  <si>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</si>
  <si>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</si>
  <si>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</si>
  <si>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</si>
  <si>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</si>
  <si>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</si>
  <si>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</si>
  <si>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</si>
  <si>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</si>
  <si>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</si>
  <si>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</si>
  <si>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</si>
  <si>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</si>
  <si>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</si>
  <si>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</si>
  <si>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</si>
  <si>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</si>
  <si>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</si>
  <si>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</si>
  <si>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</si>
  <si>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</si>
  <si>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</si>
  <si>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</si>
  <si>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</si>
  <si>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</si>
  <si>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</si>
  <si>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</si>
  <si>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</si>
  <si>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</si>
  <si>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</si>
  <si>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</si>
  <si>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</si>
  <si>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</si>
  <si>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</si>
  <si>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</si>
  <si>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</si>
  <si>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</si>
  <si>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</si>
  <si>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</si>
  <si>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</si>
  <si>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</si>
  <si>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</si>
  <si>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</si>
  <si>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</si>
  <si>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</si>
  <si>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</si>
  <si>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</si>
  <si>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</si>
  <si>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</si>
  <si>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</si>
  <si>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</si>
  <si>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</si>
  <si>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</si>
  <si>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</si>
  <si>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</si>
  <si>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</si>
  <si>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</si>
  <si>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</si>
  <si>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</si>
  <si>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</si>
  <si>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</si>
  <si>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</si>
  <si>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</si>
  <si>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</si>
  <si>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</si>
  <si>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</si>
  <si>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</si>
  <si>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</si>
  <si>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</si>
  <si>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</si>
  <si>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</si>
  <si>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</si>
  <si>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</si>
  <si>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</si>
  <si>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</si>
  <si>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</si>
  <si>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</si>
  <si>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</si>
  <si>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</si>
  <si>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</si>
  <si>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</si>
  <si>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</si>
  <si>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</si>
  <si>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</si>
  <si>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</si>
  <si>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</si>
  <si>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</si>
  <si>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</si>
  <si>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</si>
  <si>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</si>
  <si>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</si>
  <si>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</si>
  <si>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</si>
  <si>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</si>
  <si>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</si>
  <si>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</si>
  <si>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</si>
  <si>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</si>
  <si>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</si>
  <si>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</si>
  <si>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</si>
  <si>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</si>
  <si>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</si>
  <si>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</si>
  <si>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</si>
  <si>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</si>
  <si>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</si>
  <si>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</si>
  <si>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</si>
  <si>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</si>
  <si>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</si>
  <si>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</si>
  <si>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</si>
  <si>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</si>
  <si>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</si>
  <si>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</si>
  <si>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</si>
  <si>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</si>
  <si>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</si>
  <si>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</si>
  <si>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</si>
  <si>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</si>
  <si>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</si>
  <si>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</si>
  <si>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</si>
  <si>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</si>
  <si>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</si>
  <si>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</si>
  <si>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</si>
  <si>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</si>
  <si>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</si>
  <si>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</si>
  <si>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</si>
  <si>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</si>
  <si>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</si>
  <si>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</si>
  <si>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</si>
  <si>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</si>
  <si>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</si>
  <si>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</si>
  <si>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</si>
  <si>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</si>
  <si>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</si>
  <si>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</si>
  <si>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</si>
  <si>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</si>
  <si>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</si>
  <si>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</si>
  <si>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</si>
  <si>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</si>
  <si>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</si>
  <si>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</si>
  <si>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</si>
  <si>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</si>
  <si>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</si>
  <si>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</si>
  <si>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</si>
  <si>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</si>
  <si>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</si>
  <si>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</si>
  <si>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</si>
  <si>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</si>
  <si>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</si>
  <si>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</si>
  <si>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</si>
  <si>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</si>
  <si>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</si>
  <si>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</si>
  <si>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</si>
  <si>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</si>
  <si>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</si>
  <si>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</si>
  <si>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</si>
  <si>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</si>
  <si>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</si>
  <si>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</si>
  <si>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</si>
  <si>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</si>
  <si>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</si>
  <si>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</si>
  <si>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</si>
  <si>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</si>
  <si>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</si>
  <si>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</si>
  <si>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</si>
  <si>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</si>
  <si>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</si>
  <si>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</si>
  <si>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</si>
  <si>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</si>
  <si>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</si>
  <si>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</si>
  <si>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</si>
  <si>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</si>
  <si>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</si>
  <si>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</si>
  <si>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</si>
  <si>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</si>
  <si>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</si>
  <si>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</si>
  <si>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</si>
  <si>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</si>
  <si>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</si>
  <si>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</si>
  <si>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</si>
  <si>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</si>
  <si>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</si>
  <si>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</si>
  <si>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</si>
  <si>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</si>
  <si>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</si>
  <si>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</si>
  <si>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</si>
  <si>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</si>
  <si>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</si>
  <si>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</si>
  <si>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</si>
  <si>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</si>
  <si>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</si>
  <si>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</si>
  <si>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</si>
  <si>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</si>
  <si>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</si>
  <si>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</si>
  <si>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</si>
  <si>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</si>
  <si>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</si>
  <si>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</si>
  <si>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</si>
  <si>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</si>
  <si>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</si>
  <si>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</si>
  <si>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</si>
  <si>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</si>
  <si>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</si>
  <si>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</si>
  <si>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</si>
  <si>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</si>
  <si>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</si>
  <si>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</si>
  <si>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</si>
  <si>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</si>
  <si>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</si>
  <si>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</si>
  <si>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</si>
  <si>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</si>
  <si>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</si>
  <si>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</si>
  <si>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</si>
  <si>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</si>
  <si>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</si>
  <si>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</si>
  <si>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</si>
  <si>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</si>
  <si>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</si>
  <si>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</si>
  <si>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</si>
  <si>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</si>
  <si>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</si>
  <si>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</si>
  <si>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</si>
  <si>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</si>
  <si>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</si>
  <si>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</si>
  <si>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</si>
  <si>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</si>
  <si>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</si>
  <si>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</si>
  <si>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</si>
  <si>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</si>
  <si>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</si>
  <si>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</si>
  <si>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</si>
  <si>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</si>
  <si>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</si>
  <si>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</si>
  <si>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</si>
  <si>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</si>
  <si>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</si>
  <si>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</si>
  <si>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</si>
  <si>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</si>
  <si>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</si>
  <si>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</si>
  <si>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</si>
  <si>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</si>
  <si>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</si>
  <si>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</si>
  <si>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</si>
  <si>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</si>
  <si>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</si>
  <si>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</si>
  <si>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</si>
  <si>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</si>
  <si>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</si>
  <si>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</si>
  <si>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</si>
  <si>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</si>
  <si>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</si>
  <si>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</si>
  <si>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</si>
  <si>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</si>
  <si>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</si>
  <si>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</si>
  <si>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</si>
  <si>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</si>
  <si>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</si>
  <si>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</si>
  <si>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</si>
  <si>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</si>
  <si>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</si>
  <si>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</si>
  <si>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</si>
  <si>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</si>
  <si>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</si>
  <si>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</si>
  <si>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</si>
  <si>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</si>
  <si>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</si>
  <si>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</si>
  <si>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</si>
  <si>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</si>
  <si>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</si>
  <si>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</si>
  <si>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</si>
  <si>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</si>
  <si>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</si>
  <si>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</si>
  <si>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</si>
  <si>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</si>
  <si>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</si>
  <si>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</si>
  <si>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</si>
  <si>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</si>
  <si>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</si>
  <si>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</si>
  <si>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</si>
  <si>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</si>
  <si>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</si>
  <si>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</si>
  <si>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</si>
  <si>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</si>
  <si>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</si>
  <si>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</si>
  <si>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</si>
  <si>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</si>
  <si>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</si>
  <si>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</si>
  <si>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</si>
  <si>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</si>
  <si>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</si>
  <si>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</si>
  <si>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</si>
  <si>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</si>
  <si>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</si>
  <si>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</si>
  <si>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</si>
  <si>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</si>
  <si>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</si>
  <si>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</si>
  <si>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</si>
  <si>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</si>
  <si>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</si>
  <si>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</si>
  <si>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</si>
  <si>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</si>
  <si>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</si>
  <si>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</si>
  <si>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</si>
  <si>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</si>
  <si>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</si>
  <si>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</si>
  <si>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</si>
  <si>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</si>
  <si>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</si>
  <si>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</si>
  <si>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</si>
  <si>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</si>
  <si>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</si>
  <si>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</si>
  <si>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</si>
  <si>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</si>
  <si>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</si>
  <si>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</si>
  <si>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</si>
  <si>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</si>
  <si>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</si>
  <si>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</si>
  <si>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</si>
  <si>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</si>
  <si>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</si>
  <si>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</si>
  <si>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</si>
  <si>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</si>
  <si>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</si>
  <si>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</si>
  <si>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</si>
  <si>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</si>
  <si>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</si>
  <si>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</si>
  <si>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</si>
  <si>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</si>
  <si>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</si>
  <si>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</si>
  <si>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</si>
  <si>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</si>
  <si>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</si>
  <si>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</si>
  <si>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</si>
  <si>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</si>
  <si>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</si>
  <si>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</si>
  <si>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</si>
  <si>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</si>
  <si>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</si>
  <si>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</si>
  <si>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</si>
  <si>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</si>
  <si>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</si>
  <si>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</si>
  <si>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</si>
  <si>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</si>
  <si>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</si>
  <si>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</si>
  <si>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</si>
  <si>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</si>
  <si>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</si>
  <si>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</si>
  <si>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</si>
  <si>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</si>
  <si>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</si>
  <si>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</si>
  <si>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</si>
  <si>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</si>
  <si>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</si>
  <si>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</si>
  <si>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</si>
  <si>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</si>
  <si>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</si>
  <si>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</si>
  <si>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</si>
  <si>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</si>
  <si>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</si>
  <si>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</si>
  <si>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</si>
  <si>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</si>
  <si>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</si>
  <si>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</si>
  <si>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</si>
  <si>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</si>
  <si>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</si>
  <si>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</si>
  <si>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</si>
  <si>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</si>
  <si>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</si>
  <si>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</si>
  <si>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</si>
  <si>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</si>
  <si>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</si>
  <si>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</si>
  <si>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</si>
  <si>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</si>
  <si>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</si>
  <si>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</si>
  <si>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</si>
  <si>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</si>
  <si>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</si>
  <si>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</si>
  <si>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</si>
  <si>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</si>
  <si>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</si>
  <si>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</si>
  <si>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</si>
  <si>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</si>
  <si>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</si>
  <si>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</si>
  <si>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</si>
  <si>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</si>
  <si>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</si>
  <si>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</si>
  <si>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</si>
  <si>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</si>
  <si>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</si>
  <si>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</si>
  <si>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</si>
  <si>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</si>
  <si>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</si>
  <si>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</si>
  <si>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</si>
  <si>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</si>
  <si>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</si>
  <si>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</si>
  <si>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</si>
  <si>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</si>
  <si>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</si>
  <si>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</si>
  <si>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</si>
  <si>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</si>
  <si>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</si>
  <si>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</si>
  <si>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</si>
  <si>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</si>
  <si>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</si>
  <si>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</si>
  <si>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</si>
  <si>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</si>
  <si>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</si>
  <si>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</si>
  <si>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</si>
  <si>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</si>
  <si>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</si>
  <si>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</si>
  <si>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</si>
  <si>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</si>
  <si>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</si>
  <si>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</si>
  <si>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</si>
  <si>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</si>
  <si>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</si>
  <si>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</si>
  <si>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</si>
  <si>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</si>
  <si>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</si>
  <si>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</si>
  <si>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</si>
  <si>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</si>
  <si>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</si>
  <si>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</si>
  <si>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</si>
  <si>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</si>
  <si>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</si>
  <si>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</si>
  <si>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</si>
  <si>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</si>
  <si>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</si>
  <si>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</si>
  <si>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</si>
  <si>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</si>
  <si>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</si>
  <si>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</si>
  <si>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</si>
  <si>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</si>
  <si>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</si>
  <si>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</si>
  <si>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</si>
  <si>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</si>
  <si>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</si>
  <si>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</si>
  <si>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</si>
  <si>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</si>
  <si>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</si>
  <si>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</si>
  <si>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</si>
  <si>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</si>
  <si>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</si>
  <si>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</si>
  <si>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</si>
  <si>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</si>
  <si>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</si>
  <si>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</si>
  <si>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</si>
  <si>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</si>
  <si>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</si>
  <si>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</si>
  <si>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</si>
  <si>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</si>
  <si>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</si>
  <si>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</si>
  <si>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</si>
  <si>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</si>
  <si>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</si>
  <si>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</si>
  <si>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</si>
  <si>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</si>
  <si>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</si>
  <si>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</si>
  <si>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</si>
  <si>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</si>
  <si>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</si>
  <si>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</si>
  <si>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</si>
  <si>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</si>
  <si>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</si>
  <si>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</si>
  <si>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</si>
  <si>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</si>
  <si>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</si>
  <si>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</si>
  <si>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</si>
  <si>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</si>
  <si>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</si>
  <si>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</si>
  <si>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</si>
  <si>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</si>
  <si>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</si>
  <si>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</si>
  <si>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</si>
  <si>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</si>
  <si>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</si>
  <si>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</si>
  <si>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</si>
  <si>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</si>
  <si>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</si>
  <si>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</si>
  <si>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</si>
  <si>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</si>
  <si>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</si>
  <si>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</si>
  <si>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</si>
  <si>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</si>
  <si>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</si>
  <si>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</si>
  <si>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</si>
  <si>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</si>
  <si>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</si>
  <si>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</si>
  <si>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</si>
  <si>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</si>
  <si>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</si>
  <si>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</si>
  <si>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</si>
  <si>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</si>
  <si>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</si>
  <si>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</si>
  <si>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</si>
  <si>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</si>
  <si>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</si>
  <si>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</si>
  <si>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</si>
  <si>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</si>
  <si>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</si>
  <si>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</si>
  <si>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</si>
  <si>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</si>
  <si>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</si>
  <si>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</si>
  <si>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</si>
  <si>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</si>
  <si>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</si>
  <si>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</si>
  <si>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</si>
  <si>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</si>
  <si>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</si>
  <si>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</si>
  <si>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</si>
  <si>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</si>
  <si>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</si>
  <si>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</si>
  <si>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</si>
  <si>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</si>
  <si>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</si>
  <si>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</si>
  <si>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</si>
  <si>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</si>
  <si>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</si>
  <si>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</si>
  <si>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</si>
  <si>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</si>
  <si>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</si>
  <si>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</si>
  <si>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</si>
  <si>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</si>
  <si>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</si>
  <si>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</si>
  <si>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</si>
  <si>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</si>
  <si>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</si>
  <si>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</si>
  <si>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</si>
  <si>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</si>
  <si>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</si>
  <si>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</si>
  <si>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</si>
  <si>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</si>
  <si>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</si>
  <si>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</si>
  <si>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</si>
  <si>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</si>
  <si>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</si>
  <si>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</si>
  <si>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</si>
  <si>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</si>
  <si>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</si>
  <si>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</si>
  <si>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</si>
  <si>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</si>
  <si>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</si>
  <si>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</si>
  <si>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</si>
  <si>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</si>
  <si>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</si>
  <si>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</si>
  <si>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</si>
  <si>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</si>
  <si>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</si>
  <si>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</si>
  <si>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</si>
  <si>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</si>
  <si>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</si>
  <si>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</si>
  <si>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</si>
  <si>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</si>
  <si>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</si>
  <si>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</si>
  <si>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</si>
  <si>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</si>
  <si>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</si>
  <si>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</si>
  <si>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</si>
  <si>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</si>
  <si>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</si>
  <si>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</si>
  <si>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</si>
  <si>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</si>
  <si>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</si>
  <si>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</si>
  <si>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</si>
  <si>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</si>
  <si>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</si>
  <si>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</si>
  <si>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</si>
  <si>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</si>
  <si>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</si>
  <si>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</si>
  <si>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</si>
  <si>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</si>
  <si>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</si>
  <si>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</si>
  <si>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</si>
  <si>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</si>
  <si>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</si>
  <si>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</si>
  <si>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</si>
  <si>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</si>
  <si>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</si>
  <si>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</si>
  <si>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</si>
  <si>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</si>
  <si>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</si>
  <si>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</si>
  <si>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</si>
  <si>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</si>
  <si>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</si>
  <si>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</si>
  <si>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</si>
  <si>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</si>
  <si>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</si>
  <si>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</si>
  <si>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</si>
  <si>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</si>
  <si>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</si>
  <si>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</si>
  <si>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</si>
  <si>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</si>
  <si>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</si>
  <si>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</si>
  <si>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</si>
  <si>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</si>
  <si>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</si>
  <si>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</si>
  <si>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</si>
  <si>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</si>
  <si>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</si>
  <si>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</si>
  <si>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</si>
  <si>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</si>
  <si>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</si>
  <si>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</si>
  <si>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</si>
  <si>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</si>
  <si>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</si>
  <si>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</si>
  <si>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</si>
  <si>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</si>
  <si>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</si>
  <si>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</si>
  <si>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</si>
  <si>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</si>
  <si>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</si>
  <si>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</si>
  <si>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</si>
  <si>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</si>
  <si>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</si>
  <si>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</si>
  <si>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</si>
  <si>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</si>
  <si>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</si>
  <si>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</si>
  <si>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</si>
  <si>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</si>
  <si>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</si>
  <si>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</si>
  <si>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</si>
  <si>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</si>
  <si>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</si>
  <si>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</si>
  <si>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</si>
  <si>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</si>
  <si>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</si>
  <si>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</si>
  <si>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</si>
  <si>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</si>
  <si>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</si>
  <si>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</si>
  <si>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</si>
  <si>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</si>
  <si>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</si>
  <si>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</si>
  <si>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</si>
  <si>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</si>
  <si>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</si>
  <si>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</si>
  <si>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</si>
  <si>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</si>
  <si>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</si>
  <si>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</si>
  <si>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</si>
  <si>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</si>
  <si>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</si>
  <si>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</si>
  <si>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</si>
  <si>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</si>
  <si>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</si>
  <si>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</si>
  <si>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</si>
  <si>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</si>
  <si>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</si>
  <si>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</si>
  <si>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</si>
  <si>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</si>
  <si>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</si>
  <si>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</si>
  <si>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</si>
  <si>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</si>
  <si>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</si>
  <si>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</si>
  <si>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</si>
  <si>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</si>
  <si>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</si>
  <si>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</si>
  <si>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</si>
  <si>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</si>
  <si>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</si>
  <si>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</si>
  <si>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</si>
  <si>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</si>
  <si>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</si>
  <si>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</si>
  <si>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</si>
  <si>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</si>
  <si>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</si>
  <si>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</si>
  <si>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</si>
  <si>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</si>
  <si>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</si>
  <si>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</si>
  <si>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</si>
  <si>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</si>
  <si>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</si>
  <si>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</si>
  <si>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</si>
  <si>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</si>
  <si>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</si>
  <si>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</si>
  <si>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</si>
  <si>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</si>
  <si>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</si>
  <si>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</si>
  <si>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</si>
  <si>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</si>
  <si>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</si>
  <si>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</si>
  <si>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</si>
  <si>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</si>
  <si>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</si>
  <si>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</si>
  <si>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</si>
  <si>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</si>
  <si>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</si>
  <si>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</si>
  <si>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</si>
  <si>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</si>
  <si>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</si>
  <si>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</si>
  <si>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</si>
  <si>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</si>
  <si>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</si>
  <si>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</si>
  <si>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</si>
  <si>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</si>
  <si>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</si>
  <si>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</si>
  <si>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</si>
  <si>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</si>
  <si>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</si>
  <si>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</si>
  <si>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</si>
  <si>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</si>
  <si>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</si>
  <si>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</si>
  <si>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</si>
  <si>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</si>
  <si>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</si>
  <si>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</si>
  <si>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</si>
  <si>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</si>
  <si>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</si>
  <si>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</si>
  <si>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</si>
  <si>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</si>
  <si>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</si>
  <si>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</si>
  <si>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</si>
  <si>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</si>
  <si>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</si>
  <si>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</si>
  <si>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</si>
  <si>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</si>
  <si>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</si>
  <si>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</si>
  <si>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</si>
  <si>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</si>
  <si>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</si>
  <si>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</si>
  <si>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</si>
  <si>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</si>
  <si>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</si>
  <si>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</si>
  <si>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</si>
  <si>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</si>
  <si>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</si>
  <si>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</si>
  <si>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</si>
  <si>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</si>
  <si>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</si>
  <si>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</si>
  <si>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</si>
  <si>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</si>
  <si>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</si>
  <si>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</si>
  <si>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</si>
  <si>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</si>
  <si>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</si>
  <si>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</si>
  <si>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</si>
  <si>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</si>
  <si>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</si>
  <si>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</si>
  <si>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</si>
  <si>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</si>
  <si>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</si>
  <si>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</si>
  <si>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</si>
  <si>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</si>
  <si>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</si>
  <si>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</si>
  <si>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</si>
  <si>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</si>
  <si>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</si>
  <si>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</si>
  <si>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</si>
  <si>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</si>
  <si>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</si>
  <si>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</si>
  <si>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</si>
  <si>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</si>
  <si>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</si>
  <si>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</si>
  <si>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</si>
  <si>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</si>
  <si>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</si>
  <si>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</si>
  <si>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</si>
  <si>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</si>
  <si>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</si>
  <si>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</si>
  <si>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</si>
  <si>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</si>
  <si>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</si>
  <si>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</si>
  <si>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</si>
  <si>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</si>
  <si>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</si>
  <si>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</si>
  <si>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</si>
  <si>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</si>
  <si>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</si>
  <si>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</si>
  <si>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</si>
  <si>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</si>
  <si>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</si>
  <si>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</si>
  <si>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</si>
  <si>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</si>
  <si>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</si>
  <si>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</si>
  <si>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</si>
  <si>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</si>
  <si>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</si>
  <si>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</si>
  <si>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</si>
  <si>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</si>
  <si>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</si>
  <si>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</si>
  <si>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</si>
  <si>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</si>
  <si>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</si>
  <si>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</si>
  <si>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</si>
  <si>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</si>
  <si>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</si>
  <si>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</si>
  <si>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</si>
  <si>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</si>
  <si>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</si>
  <si>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</si>
  <si>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</si>
  <si>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</si>
  <si>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</si>
  <si>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</si>
  <si>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</si>
  <si>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</si>
  <si>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</si>
  <si>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</si>
  <si>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</si>
  <si>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</si>
  <si>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</si>
  <si>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</si>
  <si>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</si>
  <si>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</si>
  <si>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</si>
  <si>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</si>
  <si>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</si>
  <si>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</si>
  <si>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</si>
  <si>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</si>
  <si>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</si>
  <si>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</si>
  <si>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</si>
  <si>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</si>
  <si>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</si>
  <si>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</si>
  <si>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</si>
  <si>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</si>
  <si>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</si>
  <si>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</si>
  <si>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</si>
  <si>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</si>
  <si>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</si>
  <si>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</si>
  <si>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</si>
  <si>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</si>
  <si>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</si>
  <si>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</si>
  <si>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</si>
  <si>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</si>
  <si>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</si>
  <si>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</si>
  <si>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</si>
  <si>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</si>
  <si>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</si>
  <si>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</si>
  <si>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</si>
  <si>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</si>
  <si>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</si>
  <si>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</si>
  <si>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</si>
  <si>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</si>
  <si>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</si>
  <si>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</si>
  <si>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</si>
  <si>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</si>
  <si>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</si>
  <si>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</si>
  <si>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</si>
  <si>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</si>
  <si>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</si>
  <si>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</si>
  <si>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</si>
  <si>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</si>
  <si>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</si>
  <si>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</si>
  <si>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</si>
  <si>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</si>
  <si>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</si>
  <si>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</si>
  <si>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</si>
  <si>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</si>
  <si>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</si>
  <si>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</si>
  <si>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</si>
  <si>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</si>
  <si>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</si>
  <si>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</si>
  <si>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</si>
  <si>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</si>
  <si>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</si>
  <si>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</si>
  <si>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</si>
  <si>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</si>
  <si>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</si>
  <si>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</si>
  <si>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</si>
  <si>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</si>
  <si>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</si>
  <si>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</si>
  <si>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</si>
  <si>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</si>
  <si>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</si>
  <si>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</si>
  <si>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</si>
  <si>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</si>
  <si>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</si>
  <si>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</si>
  <si>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</si>
  <si>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</si>
  <si>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</si>
  <si>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</si>
  <si>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</si>
  <si>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</si>
  <si>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</si>
  <si>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</si>
  <si>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</si>
  <si>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</si>
  <si>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</si>
  <si>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</si>
  <si>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</si>
  <si>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</si>
  <si>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</si>
  <si>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</si>
  <si>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</si>
  <si>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</si>
  <si>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</si>
  <si>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</si>
  <si>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</si>
  <si>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</si>
  <si>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</si>
  <si>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</si>
  <si>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</si>
  <si>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</si>
  <si>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</si>
  <si>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</si>
  <si>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</si>
  <si>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</si>
  <si>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</si>
  <si>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</si>
  <si>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</si>
  <si>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</si>
  <si>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</si>
  <si>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</si>
  <si>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</si>
  <si>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</si>
  <si>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</si>
  <si>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</si>
  <si>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</si>
  <si>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</si>
  <si>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</si>
  <si>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</si>
  <si>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</si>
  <si>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</si>
  <si>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</si>
  <si>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</si>
  <si>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</si>
  <si>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</si>
  <si>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</si>
  <si>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</si>
  <si>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</si>
  <si>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</si>
  <si>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</si>
  <si>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</si>
  <si>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</si>
  <si>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</si>
  <si>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</si>
  <si>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</si>
  <si>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</si>
  <si>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</si>
  <si>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</si>
  <si>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</si>
  <si>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</si>
  <si>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</si>
  <si>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</si>
  <si>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</si>
  <si>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</si>
  <si>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</si>
  <si>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</si>
  <si>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</si>
  <si>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</si>
  <si>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</si>
  <si>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</si>
  <si>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</si>
  <si>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</si>
  <si>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</si>
  <si>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</si>
  <si>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</si>
  <si>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</si>
  <si>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</si>
  <si>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</si>
  <si>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</si>
  <si>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</si>
  <si>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</si>
  <si>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</si>
  <si>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</si>
  <si>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</si>
  <si>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</si>
  <si>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</si>
  <si>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</si>
  <si>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</si>
  <si>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</si>
  <si>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</si>
  <si>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</si>
  <si>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</si>
  <si>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</si>
  <si>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</si>
  <si>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</si>
  <si>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</si>
  <si>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</si>
  <si>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</si>
  <si>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</si>
  <si>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</si>
  <si>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</si>
  <si>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</si>
  <si>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</si>
  <si>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</si>
  <si>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</si>
  <si>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</si>
  <si>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</si>
  <si>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</si>
  <si>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</si>
  <si>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</si>
  <si>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</si>
  <si>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</si>
  <si>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</si>
  <si>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</si>
  <si>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</si>
  <si>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</si>
  <si>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</si>
  <si>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</si>
  <si>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</si>
  <si>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</si>
  <si>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</si>
  <si>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</si>
  <si>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</si>
  <si>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</si>
  <si>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</si>
  <si>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</si>
  <si>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</si>
  <si>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</si>
  <si>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</si>
  <si>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</si>
  <si>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</si>
  <si>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</si>
  <si>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</si>
  <si>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</si>
  <si>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</si>
  <si>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</si>
  <si>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</si>
  <si>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</si>
  <si>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</si>
  <si>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</si>
  <si>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</si>
  <si>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</si>
  <si>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</si>
  <si>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</si>
  <si>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</si>
  <si>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</si>
  <si>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</si>
  <si>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</si>
  <si>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</si>
  <si>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</si>
  <si>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</si>
  <si>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</si>
  <si>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</si>
  <si>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</si>
  <si>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</si>
  <si>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</si>
  <si>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</si>
  <si>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</si>
  <si>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</si>
  <si>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</si>
  <si>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</si>
  <si>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</si>
  <si>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</si>
  <si>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</si>
  <si>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</si>
  <si>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</si>
  <si>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</si>
  <si>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</si>
  <si>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</si>
  <si>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</si>
  <si>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</si>
  <si>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</si>
  <si>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</si>
  <si>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</si>
  <si>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</si>
  <si>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</si>
  <si>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</si>
  <si>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</si>
  <si>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</si>
  <si>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</si>
  <si>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</si>
  <si>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</si>
  <si>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</si>
  <si>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</si>
  <si>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</si>
  <si>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</si>
  <si>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</si>
  <si>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</si>
  <si>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</si>
  <si>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</si>
  <si>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</si>
  <si>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</si>
  <si>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</si>
  <si>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</si>
  <si>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</si>
  <si>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</si>
  <si>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</si>
  <si>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</si>
  <si>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</si>
  <si>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</si>
  <si>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</si>
  <si>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</si>
  <si>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</si>
  <si>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</si>
  <si>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</si>
  <si>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</si>
  <si>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</si>
  <si>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</si>
  <si>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</si>
  <si>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</si>
  <si>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</si>
  <si>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</si>
  <si>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</si>
  <si>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</si>
  <si>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</si>
  <si>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</si>
  <si>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</si>
  <si>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</si>
  <si>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</si>
  <si>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</si>
  <si>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</si>
  <si>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</si>
  <si>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</si>
  <si>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</si>
  <si>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</si>
  <si>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</si>
  <si>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</si>
  <si>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</si>
  <si>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</si>
  <si>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</si>
  <si>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</si>
  <si>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</si>
  <si>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</si>
  <si>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</si>
  <si>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</si>
  <si>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</si>
  <si>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</si>
  <si>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</si>
  <si>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</si>
  <si>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</si>
  <si>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</si>
  <si>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</si>
  <si>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</si>
  <si>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</si>
  <si>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</si>
  <si>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</si>
  <si>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</si>
  <si>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</si>
  <si>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</si>
  <si>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</si>
  <si>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</si>
  <si>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</si>
  <si>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</si>
  <si>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</si>
  <si>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</si>
  <si>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</si>
  <si>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</si>
  <si>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</si>
  <si>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</si>
  <si>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</si>
  <si>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</si>
  <si>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</si>
  <si>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</si>
  <si>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</si>
  <si>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</si>
  <si>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</si>
  <si>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</si>
  <si>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</si>
  <si>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</si>
  <si>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</si>
  <si>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</si>
  <si>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</si>
  <si>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</si>
  <si>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</si>
  <si>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</si>
  <si>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</si>
  <si>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</si>
  <si>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</si>
  <si>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</si>
  <si>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</si>
  <si>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</si>
  <si>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</si>
  <si>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</si>
  <si>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</si>
  <si>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</si>
  <si>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</si>
  <si>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</si>
  <si>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</si>
  <si>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</si>
  <si>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</si>
  <si>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</si>
  <si>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</si>
  <si>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</si>
  <si>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</si>
  <si>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</si>
  <si>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</si>
  <si>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</si>
  <si>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</si>
  <si>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</si>
  <si>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</si>
  <si>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</si>
  <si>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</si>
  <si>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</si>
  <si>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</si>
  <si>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</si>
  <si>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</si>
  <si>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</si>
  <si>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</si>
  <si>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</si>
  <si>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</si>
  <si>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</si>
  <si>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</si>
  <si>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</si>
  <si>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</si>
  <si>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</si>
  <si>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</si>
  <si>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</si>
  <si>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</si>
  <si>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</si>
  <si>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</si>
  <si>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</si>
  <si>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</si>
  <si>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</si>
  <si>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</si>
  <si>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</si>
  <si>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</si>
  <si>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</si>
  <si>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</si>
  <si>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</si>
  <si>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</si>
  <si>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</si>
  <si>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</si>
  <si>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</si>
  <si>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</si>
  <si>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</si>
  <si>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</si>
  <si>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</si>
  <si>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</si>
  <si>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</si>
  <si>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</si>
  <si>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</si>
  <si>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</si>
  <si>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</si>
  <si>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</si>
  <si>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</si>
  <si>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</si>
  <si>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</si>
  <si>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</si>
  <si>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</si>
  <si>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</si>
  <si>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</si>
  <si>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</si>
  <si>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</si>
  <si>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</si>
  <si>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</si>
  <si>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</si>
  <si>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</si>
  <si>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</si>
  <si>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</si>
  <si>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</si>
  <si>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</si>
  <si>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</si>
  <si>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</si>
  <si>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</si>
  <si>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</si>
  <si>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</si>
  <si>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</si>
  <si>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</si>
  <si>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</si>
  <si>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</si>
  <si>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</si>
  <si>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</si>
  <si>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</si>
  <si>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</si>
  <si>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</si>
  <si>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</si>
  <si>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</si>
  <si>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</si>
  <si>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</si>
  <si>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</si>
  <si>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</si>
  <si>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</si>
  <si>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</si>
  <si>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</si>
  <si>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</si>
  <si>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</si>
  <si>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</si>
  <si>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</si>
  <si>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</si>
  <si>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</si>
  <si>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</si>
  <si>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</si>
  <si>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</si>
  <si>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</si>
  <si>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</si>
  <si>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</si>
  <si>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</si>
  <si>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</si>
  <si>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</si>
  <si>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</si>
  <si>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</si>
  <si>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</si>
  <si>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</si>
  <si>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</si>
  <si>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</si>
  <si>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</si>
  <si>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</si>
  <si>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</si>
  <si>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</si>
  <si>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</si>
  <si>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</si>
  <si>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</si>
  <si>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</si>
  <si>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</si>
  <si>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</si>
  <si>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</si>
  <si>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</si>
  <si>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</si>
  <si>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</si>
  <si>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</si>
  <si>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</si>
  <si>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</si>
  <si>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</si>
  <si>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</si>
  <si>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</si>
  <si>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</si>
  <si>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</si>
  <si>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</si>
  <si>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</si>
  <si>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</si>
  <si>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</si>
  <si>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</si>
  <si>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</si>
  <si>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</si>
  <si>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</si>
  <si>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</si>
  <si>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</si>
  <si>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</si>
  <si>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</si>
  <si>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</si>
  <si>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</si>
  <si>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</si>
  <si>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</si>
  <si>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</si>
  <si>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</si>
  <si>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</si>
  <si>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</si>
  <si>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</si>
  <si>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</si>
  <si>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</si>
  <si>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</si>
  <si>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</si>
  <si>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</si>
  <si>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</si>
  <si>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</si>
  <si>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</si>
  <si>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</si>
  <si>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</si>
  <si>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</si>
  <si>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</si>
  <si>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</si>
  <si>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</si>
  <si>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</si>
  <si>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</si>
  <si>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</si>
  <si>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</si>
  <si>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</si>
  <si>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</si>
  <si>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</si>
  <si>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</si>
  <si>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</si>
  <si>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</si>
  <si>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</si>
  <si>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</si>
  <si>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</si>
  <si>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</si>
  <si>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</si>
  <si>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</si>
  <si>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</si>
  <si>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</si>
  <si>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</si>
  <si>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</si>
  <si>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</si>
  <si>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</si>
  <si>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</si>
  <si>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</si>
  <si>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</si>
  <si>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</si>
  <si>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</si>
  <si>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</si>
  <si>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</si>
  <si>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</si>
  <si>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</si>
  <si>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</si>
  <si>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</si>
  <si>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</si>
  <si>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</si>
  <si>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</si>
  <si>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</si>
  <si>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</si>
  <si>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</si>
  <si>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</si>
  <si>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</si>
  <si>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</si>
  <si>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</si>
  <si>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</si>
  <si>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</si>
  <si>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</si>
  <si>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</si>
  <si>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</si>
  <si>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</si>
  <si>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</si>
  <si>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</si>
  <si>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</si>
  <si>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</si>
  <si>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</si>
  <si>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</si>
  <si>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</si>
  <si>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</si>
  <si>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</si>
  <si>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</si>
  <si>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</si>
  <si>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</si>
  <si>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</si>
  <si>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</si>
  <si>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</si>
  <si>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</si>
  <si>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</si>
  <si>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</si>
  <si>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</si>
  <si>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</si>
  <si>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</si>
  <si>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</si>
  <si>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</si>
  <si>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</si>
  <si>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</si>
  <si>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</si>
  <si>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</si>
  <si>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</si>
  <si>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</si>
  <si>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</si>
  <si>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</si>
  <si>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</si>
  <si>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</si>
  <si>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</si>
  <si>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</si>
  <si>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</si>
  <si>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</si>
  <si>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</si>
  <si>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</si>
  <si>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</si>
  <si>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</si>
  <si>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</si>
  <si>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</si>
  <si>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</si>
  <si>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</si>
  <si>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</si>
  <si>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</si>
  <si>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</si>
  <si>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</si>
  <si>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</si>
  <si>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</si>
  <si>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</si>
  <si>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</si>
  <si>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</si>
  <si>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</si>
  <si>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</si>
  <si>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</si>
  <si>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</si>
  <si>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</si>
  <si>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</si>
  <si>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</si>
  <si>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</si>
  <si>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</si>
  <si>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</si>
  <si>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</si>
  <si>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</si>
  <si>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</si>
  <si>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</si>
  <si>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</si>
  <si>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</si>
  <si>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</si>
  <si>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</si>
  <si>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</si>
  <si>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</si>
  <si>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</si>
  <si>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</si>
  <si>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</si>
  <si>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</si>
  <si>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</si>
  <si>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</si>
  <si>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</si>
  <si>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</si>
  <si>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</si>
  <si>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</si>
  <si>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</si>
  <si>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</si>
  <si>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</si>
  <si>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</si>
  <si>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</si>
  <si>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</si>
  <si>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</si>
  <si>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</si>
  <si>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</si>
  <si>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</si>
  <si>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</si>
  <si>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</si>
  <si>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</si>
  <si>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</si>
  <si>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</si>
  <si>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</si>
  <si>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</si>
  <si>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</si>
  <si>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</si>
  <si>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</si>
  <si>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</si>
  <si>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</si>
  <si>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</si>
  <si>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</si>
  <si>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</si>
  <si>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</si>
  <si>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</si>
  <si>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</si>
  <si>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</si>
  <si>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</si>
  <si>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</si>
  <si>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</si>
  <si>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</si>
  <si>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</si>
  <si>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</si>
  <si>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</si>
  <si>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</si>
  <si>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</si>
  <si>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</si>
  <si>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</si>
  <si>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</si>
  <si>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</si>
  <si>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</si>
  <si>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</si>
  <si>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</si>
  <si>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</si>
  <si>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</si>
  <si>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</si>
  <si>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</si>
  <si>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</si>
  <si>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</si>
  <si>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</si>
  <si>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</si>
  <si>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</si>
  <si>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</si>
  <si>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</si>
  <si>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</si>
  <si>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</si>
  <si>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</si>
  <si>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</si>
  <si>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</si>
  <si>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</si>
  <si>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</si>
  <si>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</si>
  <si>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</si>
  <si>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</si>
  <si>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</si>
  <si>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</si>
  <si>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</si>
  <si>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</si>
  <si>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</si>
  <si>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</si>
  <si>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</si>
  <si>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</si>
  <si>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</si>
  <si>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</si>
  <si>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</si>
  <si>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</si>
  <si>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</si>
  <si>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</si>
  <si>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</si>
  <si>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</si>
  <si>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</si>
  <si>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</si>
  <si>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</si>
  <si>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</si>
  <si>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</si>
  <si>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</si>
  <si>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</si>
  <si>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</si>
  <si>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</si>
  <si>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</si>
  <si>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</si>
  <si>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</si>
  <si>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</si>
  <si>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</si>
  <si>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</si>
  <si>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</si>
  <si>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</si>
  <si>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</si>
  <si>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</si>
  <si>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</si>
  <si>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</si>
  <si>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</si>
  <si>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</si>
  <si>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</si>
  <si>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</si>
  <si>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</si>
  <si>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</si>
  <si>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</si>
  <si>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</si>
  <si>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</si>
  <si>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</si>
  <si>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</si>
  <si>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</si>
  <si>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</si>
  <si>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</si>
  <si>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</si>
  <si>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</si>
  <si>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</si>
  <si>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</si>
  <si>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</si>
  <si>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</si>
  <si>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</si>
  <si>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</si>
  <si>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</si>
  <si>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</si>
  <si>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</si>
  <si>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</si>
  <si>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</si>
  <si>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</si>
  <si>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</si>
  <si>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</si>
  <si>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</si>
  <si>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</si>
  <si>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</si>
  <si>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</si>
  <si>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</si>
  <si>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</si>
  <si>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</si>
  <si>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</si>
  <si>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</si>
  <si>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</si>
  <si>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</si>
  <si>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</si>
  <si>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</si>
  <si>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</si>
  <si>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</si>
  <si>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</si>
  <si>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</si>
  <si>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</si>
  <si>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</si>
  <si>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</si>
  <si>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</si>
  <si>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</si>
  <si>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</si>
  <si>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</si>
  <si>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</si>
  <si>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</si>
  <si>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</si>
  <si>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</si>
  <si>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</si>
  <si>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</si>
  <si>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</si>
  <si>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</si>
  <si>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</si>
  <si>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</si>
  <si>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</si>
  <si>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</si>
  <si>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</si>
  <si>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</si>
  <si>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</si>
  <si>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</si>
  <si>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</si>
  <si>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</si>
  <si>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</si>
  <si>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</si>
  <si>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</si>
  <si>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</si>
  <si>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</si>
  <si>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</si>
  <si>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</si>
  <si>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</si>
  <si>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</si>
  <si>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</si>
  <si>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</si>
  <si>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</si>
  <si>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</si>
  <si>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</si>
  <si>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</si>
  <si>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</si>
  <si>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</si>
  <si>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</si>
  <si>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</si>
  <si>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</si>
  <si>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</si>
  <si>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</si>
  <si>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</si>
  <si>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</si>
  <si>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</si>
  <si>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</si>
  <si>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</si>
  <si>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</si>
  <si>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</si>
  <si>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</si>
  <si>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</si>
  <si>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</si>
  <si>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</si>
  <si>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</si>
  <si>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</si>
  <si>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</si>
  <si>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</si>
  <si>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</si>
  <si>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</si>
  <si>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</si>
  <si>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</si>
  <si>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</si>
  <si>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</si>
  <si>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</si>
  <si>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</si>
  <si>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</si>
  <si>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</si>
  <si>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</si>
  <si>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</si>
  <si>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</si>
  <si>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</si>
  <si>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</si>
  <si>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</si>
  <si>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</si>
  <si>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</si>
  <si>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</si>
  <si>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</si>
  <si>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</si>
  <si>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</si>
  <si>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</si>
  <si>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</si>
  <si>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</si>
  <si>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</si>
  <si>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</si>
  <si>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</si>
  <si>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</si>
  <si>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</si>
  <si>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</si>
  <si>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</si>
  <si>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</si>
  <si>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</si>
  <si>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</si>
  <si>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</si>
  <si>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</si>
  <si>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</si>
  <si>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</si>
  <si>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</si>
  <si>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</si>
  <si>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</si>
  <si>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</si>
  <si>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</si>
  <si>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</si>
  <si>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</si>
  <si>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</si>
  <si>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</si>
  <si>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</si>
  <si>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</si>
  <si>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</si>
  <si>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</si>
  <si>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</si>
  <si>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</si>
  <si>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</si>
  <si>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</si>
  <si>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</si>
  <si>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</si>
  <si>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</si>
  <si>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</si>
  <si>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</si>
  <si>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</si>
  <si>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</si>
  <si>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</si>
  <si>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</si>
  <si>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</si>
  <si>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</si>
  <si>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</si>
  <si>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</si>
  <si>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</si>
  <si>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</si>
  <si>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</si>
  <si>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</si>
  <si>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</si>
  <si>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</si>
  <si>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</si>
  <si>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</si>
  <si>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</si>
  <si>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</si>
  <si>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</si>
  <si>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</si>
  <si>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</si>
  <si>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</si>
  <si>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</si>
  <si>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</si>
  <si>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</si>
  <si>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</si>
  <si>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</si>
  <si>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</si>
  <si>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</si>
  <si>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</si>
  <si>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</si>
  <si>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</si>
  <si>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</si>
  <si>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</si>
  <si>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</si>
  <si>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</si>
  <si>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</si>
  <si>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</si>
  <si>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</si>
  <si>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</si>
  <si>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</si>
  <si>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</si>
  <si>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</si>
  <si>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</si>
  <si>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</si>
  <si>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</si>
  <si>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</si>
  <si>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</si>
  <si>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</si>
  <si>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</si>
  <si>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</si>
  <si>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</si>
  <si>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</si>
  <si>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</si>
  <si>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</si>
  <si>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</si>
  <si>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</si>
  <si>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</si>
  <si>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</si>
  <si>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</si>
  <si>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</si>
  <si>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</si>
  <si>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</si>
  <si>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</si>
  <si>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</si>
  <si>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</si>
  <si>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</si>
  <si>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</si>
  <si>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</si>
  <si>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</si>
  <si>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</si>
  <si>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</si>
  <si>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</si>
  <si>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</si>
  <si>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</si>
  <si>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</si>
  <si>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</si>
  <si>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</si>
  <si>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</si>
  <si>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</si>
  <si>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</si>
  <si>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</si>
  <si>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</si>
  <si>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</si>
  <si>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</si>
  <si>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</si>
  <si>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</si>
  <si>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</si>
  <si>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</si>
  <si>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</si>
  <si>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</si>
  <si>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</si>
  <si>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</si>
  <si>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</si>
  <si>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</si>
  <si>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</si>
  <si>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</si>
  <si>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</si>
  <si>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</si>
  <si>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</si>
  <si>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</si>
  <si>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</si>
  <si>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</si>
  <si>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</si>
  <si>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</si>
  <si>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</si>
  <si>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</si>
  <si>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</si>
  <si>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</si>
  <si>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</si>
  <si>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</si>
  <si>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</si>
  <si>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</si>
  <si>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</si>
  <si>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</si>
  <si>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</si>
  <si>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</si>
  <si>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</si>
  <si>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</si>
  <si>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</si>
  <si>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</si>
  <si>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</si>
  <si>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</si>
  <si>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</si>
  <si>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</si>
  <si>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</si>
  <si>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</si>
  <si>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</si>
  <si>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</si>
  <si>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</si>
  <si>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</si>
  <si>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</si>
  <si>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</si>
  <si>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</si>
  <si>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</si>
  <si>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</si>
  <si>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</si>
  <si>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</si>
  <si>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</si>
  <si>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</si>
  <si>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</si>
  <si>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</si>
  <si>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</si>
  <si>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</si>
  <si>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</si>
  <si>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</si>
  <si>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</si>
  <si>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</si>
  <si>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</si>
  <si>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</si>
  <si>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</si>
  <si>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</si>
  <si>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</si>
  <si>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</si>
  <si>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</si>
  <si>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</si>
  <si>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</si>
  <si>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</si>
  <si>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</si>
  <si>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</si>
  <si>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</si>
  <si>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</si>
  <si>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</si>
  <si>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</si>
  <si>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</si>
  <si>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</si>
  <si>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</si>
  <si>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</si>
  <si>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</si>
  <si>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</si>
  <si>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</si>
  <si>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</si>
  <si>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</si>
  <si>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</si>
  <si>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</si>
  <si>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</si>
  <si>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</si>
  <si>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</si>
  <si>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</si>
  <si>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</si>
  <si>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</si>
  <si>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</si>
  <si>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</si>
  <si>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</si>
  <si>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</si>
  <si>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</si>
  <si>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</si>
  <si>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</si>
  <si>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</si>
  <si>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</si>
  <si>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</si>
  <si>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</si>
  <si>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</si>
  <si>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</si>
  <si>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</si>
  <si>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</si>
  <si>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</si>
  <si>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</si>
  <si>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</si>
  <si>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</si>
  <si>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</si>
  <si>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</si>
  <si>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</si>
  <si>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</si>
  <si>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</si>
  <si>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</si>
  <si>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</si>
  <si>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</si>
  <si>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</si>
  <si>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</si>
  <si>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</si>
  <si>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</si>
  <si>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</si>
  <si>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</si>
  <si>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</si>
  <si>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</si>
  <si>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</si>
  <si>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</si>
  <si>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</si>
  <si>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</si>
  <si>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</si>
  <si>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</si>
  <si>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</si>
  <si>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</si>
  <si>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</si>
  <si>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</si>
  <si>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</si>
  <si>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</si>
  <si>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</si>
  <si>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</si>
  <si>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</si>
  <si>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</si>
  <si>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</si>
  <si>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</si>
  <si>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</si>
  <si>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</si>
  <si>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</si>
  <si>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</si>
  <si>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</si>
  <si>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</si>
  <si>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</si>
  <si>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</si>
  <si>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</si>
  <si>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</si>
  <si>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</si>
  <si>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</si>
  <si>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</si>
  <si>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</si>
  <si>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</si>
  <si>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</si>
  <si>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</si>
  <si>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</si>
  <si>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</si>
  <si>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</si>
  <si>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</si>
  <si>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</si>
  <si>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</si>
  <si>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</si>
  <si>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</si>
  <si>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</si>
  <si>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</si>
  <si>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</si>
  <si>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</si>
  <si>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</si>
  <si>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</si>
  <si>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</si>
  <si>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</si>
  <si>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</si>
  <si>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</si>
  <si>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</si>
  <si>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</si>
  <si>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</si>
  <si>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</si>
  <si>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</si>
  <si>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</si>
  <si>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</si>
  <si>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</si>
  <si>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</si>
  <si>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</si>
  <si>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</si>
  <si>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</si>
  <si>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</si>
  <si>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</si>
  <si>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</si>
  <si>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</si>
  <si>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</si>
  <si>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</si>
  <si>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</si>
  <si>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</si>
  <si>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</si>
  <si>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</si>
  <si>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</si>
  <si>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</si>
  <si>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</si>
  <si>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</si>
  <si>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</si>
  <si>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</si>
  <si>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</si>
  <si>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</si>
  <si>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</si>
  <si>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</si>
  <si>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</si>
  <si>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</si>
  <si>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</si>
  <si>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</si>
  <si>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</si>
  <si>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</si>
  <si>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</si>
  <si>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</si>
  <si>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</si>
  <si>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</si>
  <si>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</si>
  <si>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</si>
  <si>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</si>
  <si>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</si>
  <si>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</si>
  <si>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</si>
  <si>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</si>
  <si>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</si>
  <si>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</si>
  <si>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</si>
  <si>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</si>
  <si>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</si>
  <si>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</si>
  <si>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</si>
  <si>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</si>
  <si>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</si>
  <si>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</si>
  <si>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</si>
  <si>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</si>
  <si>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</si>
  <si>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</si>
  <si>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</si>
  <si>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</si>
  <si>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</si>
  <si>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</si>
  <si>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</si>
  <si>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</si>
  <si>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</si>
  <si>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</si>
  <si>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</si>
  <si>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</si>
  <si>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</si>
  <si>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</si>
  <si>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</si>
  <si>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</si>
  <si>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</si>
  <si>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</si>
  <si>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</si>
  <si>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</si>
  <si>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</si>
  <si>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</si>
  <si>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</si>
  <si>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</si>
  <si>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</si>
  <si>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</si>
  <si>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</si>
  <si>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</si>
  <si>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</si>
  <si>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</si>
  <si>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</si>
  <si>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</si>
  <si>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</si>
  <si>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</si>
  <si>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</si>
  <si>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</si>
  <si>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</si>
  <si>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</si>
  <si>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</si>
  <si>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</si>
  <si>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</si>
  <si>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</si>
  <si>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</si>
  <si>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</si>
  <si>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</si>
  <si>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</si>
  <si>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</si>
  <si>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</si>
  <si>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</si>
  <si>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</si>
  <si>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</si>
  <si>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</si>
  <si>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</si>
  <si>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</si>
  <si>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</si>
  <si>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</si>
  <si>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</si>
  <si>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</si>
  <si>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</si>
  <si>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</si>
  <si>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</si>
  <si>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</si>
  <si>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</si>
  <si>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</si>
  <si>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</si>
  <si>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</si>
  <si>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</si>
  <si>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</si>
  <si>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</si>
  <si>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</si>
  <si>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</si>
  <si>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</si>
  <si>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</si>
  <si>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</si>
  <si>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</si>
  <si>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</si>
  <si>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</si>
  <si>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</si>
  <si>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</si>
  <si>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</si>
  <si>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</si>
  <si>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</si>
  <si>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</si>
  <si>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</si>
  <si>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</si>
  <si>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</si>
  <si>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</si>
  <si>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</si>
  <si>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</si>
  <si>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</si>
  <si>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</si>
  <si>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</si>
  <si>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</si>
  <si>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</si>
  <si>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</si>
  <si>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</si>
  <si>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</si>
  <si>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</si>
  <si>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</si>
  <si>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</si>
  <si>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</si>
  <si>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</si>
  <si>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</si>
  <si>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</si>
  <si>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</si>
  <si>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</si>
  <si>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</si>
  <si>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</si>
  <si>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</si>
  <si>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</si>
  <si>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</si>
  <si>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</si>
  <si>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</si>
  <si>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</si>
  <si>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</si>
  <si>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</si>
  <si>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</si>
  <si>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</si>
  <si>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</si>
  <si>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</si>
  <si>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</si>
  <si>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</si>
  <si>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</si>
  <si>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</si>
  <si>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</si>
  <si>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</si>
  <si>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</si>
  <si>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</si>
  <si>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</si>
  <si>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</si>
  <si>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</si>
  <si>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</si>
  <si>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</si>
  <si>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</si>
  <si>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</si>
  <si>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</si>
  <si>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</si>
  <si>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</si>
  <si>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</si>
  <si>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</si>
  <si>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</si>
  <si>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</si>
  <si>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</si>
  <si>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</si>
  <si>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</si>
  <si>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</si>
  <si>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</si>
  <si>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</si>
  <si>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</si>
  <si>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</si>
  <si>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</si>
  <si>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</si>
  <si>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</si>
  <si>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</si>
  <si>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</si>
  <si>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</si>
  <si>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</si>
  <si>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</si>
  <si>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</si>
  <si>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</si>
  <si>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</si>
  <si>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</si>
  <si>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</si>
  <si>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</si>
  <si>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</si>
  <si>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</si>
  <si>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</si>
  <si>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</si>
  <si>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</si>
  <si>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</si>
  <si>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</si>
  <si>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</si>
  <si>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</si>
  <si>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</si>
  <si>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</si>
  <si>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</si>
  <si>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</si>
  <si>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</si>
  <si>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</si>
  <si>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</si>
  <si>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</si>
  <si>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</si>
  <si>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</si>
  <si>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</si>
  <si>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</si>
  <si>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</si>
  <si>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</si>
  <si>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</si>
  <si>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</si>
  <si>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</si>
  <si>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</si>
  <si>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</si>
  <si>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</si>
  <si>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</si>
  <si>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</si>
  <si>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</si>
  <si>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</si>
  <si>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</si>
  <si>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</si>
  <si>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</si>
  <si>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</si>
  <si>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</si>
  <si>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</si>
  <si>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</si>
  <si>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</si>
  <si>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</si>
  <si>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</si>
  <si>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</si>
  <si>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</si>
  <si>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</si>
  <si>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</si>
  <si>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</si>
  <si>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</si>
  <si>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</si>
  <si>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</si>
  <si>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</si>
  <si>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</si>
  <si>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</si>
  <si>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</si>
  <si>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</si>
  <si>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</si>
  <si>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</si>
  <si>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</si>
  <si>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</si>
  <si>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</si>
  <si>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</si>
  <si>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</si>
  <si>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</si>
  <si>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</si>
  <si>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</si>
  <si>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</si>
  <si>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</si>
  <si>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</si>
  <si>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</si>
  <si>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</si>
  <si>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</si>
  <si>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</si>
  <si>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</si>
  <si>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</si>
  <si>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</si>
  <si>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</si>
  <si>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</si>
  <si>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</si>
  <si>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</si>
  <si>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</si>
  <si>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</si>
  <si>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</si>
  <si>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</si>
  <si>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</si>
  <si>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</si>
  <si>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</si>
  <si>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</si>
  <si>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</si>
  <si>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</si>
  <si>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</si>
  <si>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</si>
  <si>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</si>
  <si>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</si>
  <si>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</si>
  <si>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</si>
  <si>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</si>
  <si>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</si>
  <si>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</si>
  <si>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</si>
  <si>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</si>
  <si>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</si>
  <si>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</si>
  <si>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</si>
  <si>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</si>
  <si>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</si>
  <si>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</si>
  <si>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</si>
  <si>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</si>
  <si>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</si>
  <si>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</si>
  <si>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</si>
  <si>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</si>
  <si>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</si>
  <si>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</si>
  <si>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</si>
  <si>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</si>
  <si>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</si>
  <si>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</si>
  <si>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</si>
  <si>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</si>
  <si>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</si>
  <si>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</si>
  <si>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</si>
  <si>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</si>
  <si>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</si>
  <si>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</si>
  <si>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</si>
  <si>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</si>
  <si>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</si>
  <si>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</si>
  <si>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</si>
  <si>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</si>
  <si>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</si>
  <si>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</si>
  <si>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</si>
  <si>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</si>
  <si>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</si>
  <si>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</si>
  <si>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</si>
  <si>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</si>
  <si>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</si>
  <si>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</si>
  <si>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</si>
  <si>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</si>
  <si>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</si>
  <si>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</si>
  <si>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</si>
  <si>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</si>
  <si>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</si>
  <si>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</si>
  <si>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</si>
  <si>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</si>
  <si>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</si>
  <si>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</si>
  <si>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</si>
  <si>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</si>
  <si>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</si>
  <si>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</si>
  <si>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</si>
  <si>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</si>
  <si>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</si>
  <si>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</si>
  <si>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</si>
  <si>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</si>
  <si>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</si>
  <si>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</si>
  <si>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</si>
  <si>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</si>
  <si>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</si>
  <si>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</si>
  <si>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</si>
  <si>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</si>
  <si>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</si>
  <si>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</si>
  <si>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</si>
  <si>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</si>
  <si>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</si>
  <si>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</si>
  <si>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</si>
  <si>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</si>
  <si>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</si>
  <si>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</si>
  <si>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</si>
  <si>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</si>
  <si>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</si>
  <si>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</si>
  <si>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</si>
  <si>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</si>
  <si>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</si>
  <si>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</si>
  <si>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</si>
  <si>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</si>
  <si>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</si>
  <si>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</si>
  <si>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</si>
  <si>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</si>
  <si>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</si>
  <si>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</si>
  <si>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</si>
  <si>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</si>
  <si>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</si>
  <si>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</si>
  <si>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</si>
  <si>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</si>
  <si>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</si>
  <si>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</si>
  <si>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</si>
  <si>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</si>
  <si>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</si>
  <si>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</si>
  <si>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</si>
  <si>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</si>
  <si>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</si>
  <si>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</si>
  <si>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</si>
  <si>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</si>
  <si>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</si>
  <si>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</si>
  <si>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</si>
  <si>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</si>
  <si>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</si>
  <si>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</si>
  <si>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</si>
  <si>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</si>
  <si>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</si>
  <si>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</si>
  <si>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</si>
  <si>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</si>
  <si>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</si>
  <si>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</si>
  <si>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</si>
  <si>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</si>
  <si>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</si>
  <si>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</si>
  <si>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</si>
  <si>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</si>
  <si>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</si>
  <si>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</si>
  <si>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</si>
  <si>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</si>
  <si>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</si>
  <si>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</si>
  <si>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</si>
  <si>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</si>
  <si>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</si>
  <si>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</si>
  <si>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</si>
  <si>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</si>
  <si>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</si>
  <si>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</si>
  <si>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</si>
  <si>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</si>
  <si>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</si>
  <si>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</si>
  <si>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</si>
  <si>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</si>
  <si>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</si>
  <si>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</si>
  <si>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</si>
  <si>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</si>
  <si>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</si>
  <si>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</si>
  <si>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</si>
  <si>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</si>
  <si>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</si>
  <si>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</si>
  <si>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</si>
  <si>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</si>
  <si>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</si>
  <si>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</si>
  <si>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</si>
  <si>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</si>
  <si>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</si>
  <si>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</si>
  <si>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</si>
  <si>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</si>
  <si>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</si>
  <si>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</si>
  <si>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</si>
  <si>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</si>
  <si>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</si>
  <si>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</si>
  <si>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</si>
  <si>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</si>
  <si>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</si>
  <si>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</si>
  <si>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</si>
  <si>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</si>
  <si>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</si>
  <si>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</si>
  <si>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</si>
  <si>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</si>
  <si>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</si>
  <si>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</si>
  <si>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</si>
  <si>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</si>
  <si>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</si>
  <si>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</si>
  <si>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</si>
  <si>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</si>
  <si>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</si>
  <si>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</si>
  <si>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</si>
  <si>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</si>
  <si>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</si>
  <si>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</si>
  <si>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</si>
  <si>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</si>
  <si>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</si>
  <si>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</si>
  <si>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</si>
  <si>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</si>
  <si>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</si>
  <si>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</si>
  <si>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</si>
  <si>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</si>
  <si>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</si>
  <si>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</si>
  <si>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</si>
  <si>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</si>
  <si>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</si>
  <si>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</si>
  <si>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</si>
  <si>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</si>
  <si>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</si>
  <si>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</si>
  <si>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</si>
  <si>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</si>
  <si>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</si>
  <si>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</si>
  <si>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</si>
  <si>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</si>
  <si>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</si>
  <si>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</si>
  <si>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</si>
  <si>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</si>
  <si>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</si>
  <si>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</si>
  <si>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</si>
  <si>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</si>
  <si>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</si>
  <si>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</si>
  <si>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</si>
  <si>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</si>
  <si>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</si>
  <si>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</si>
  <si>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</si>
  <si>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</si>
  <si>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</si>
  <si>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</si>
  <si>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</si>
  <si>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</si>
  <si>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</si>
  <si>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</si>
  <si>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</si>
  <si>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</si>
  <si>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</si>
  <si>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</si>
  <si>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</si>
  <si>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</si>
  <si>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</si>
  <si>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</si>
  <si>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</si>
  <si>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</si>
  <si>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</si>
  <si>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</si>
  <si>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</si>
  <si>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</si>
  <si>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</si>
  <si>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</si>
  <si>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</si>
  <si>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</si>
  <si>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</si>
  <si>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</si>
  <si>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</si>
  <si>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</si>
  <si>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</si>
  <si>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</si>
  <si>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</si>
  <si>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</si>
  <si>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</si>
  <si>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</si>
  <si>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</si>
  <si>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</si>
  <si>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</si>
  <si>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</si>
  <si>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</si>
  <si>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</si>
  <si>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</si>
  <si>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</si>
  <si>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</si>
  <si>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</si>
  <si>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</si>
  <si>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</si>
  <si>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</si>
  <si>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</si>
  <si>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</si>
  <si>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</si>
  <si>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</si>
  <si>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</si>
  <si>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</si>
  <si>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</si>
  <si>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</si>
  <si>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</si>
  <si>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</si>
  <si>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</si>
  <si>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</si>
  <si>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</si>
  <si>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</si>
  <si>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</si>
  <si>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</si>
  <si>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</si>
  <si>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</si>
  <si>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</si>
  <si>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</si>
  <si>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</si>
  <si>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</si>
  <si>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</si>
  <si>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</si>
  <si>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</si>
  <si>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</si>
  <si>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</si>
  <si>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</si>
  <si>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</si>
  <si>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</si>
  <si>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</si>
  <si>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</si>
  <si>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</si>
  <si>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</si>
  <si>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</si>
  <si>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</si>
  <si>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</si>
  <si>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</si>
  <si>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</si>
  <si>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</si>
  <si>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</si>
  <si>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</si>
  <si>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</si>
  <si>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</si>
  <si>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</si>
  <si>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</si>
  <si>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</si>
  <si>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</si>
  <si>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</si>
  <si>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</si>
  <si>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</si>
  <si>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</si>
  <si>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</si>
  <si>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</si>
  <si>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</si>
  <si>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</si>
  <si>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</si>
  <si>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</si>
  <si>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</si>
  <si>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</si>
  <si>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</si>
  <si>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</si>
  <si>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</si>
  <si>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</si>
  <si>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</si>
  <si>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</si>
  <si>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</si>
  <si>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</si>
  <si>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</si>
  <si>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</si>
  <si>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</si>
  <si>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</si>
  <si>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</si>
  <si>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</si>
  <si>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</si>
  <si>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</si>
  <si>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</si>
  <si>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</si>
  <si>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</si>
  <si>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</si>
  <si>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</si>
  <si>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</si>
  <si>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</si>
  <si>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</si>
  <si>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</si>
  <si>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</si>
  <si>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</si>
  <si>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</si>
  <si>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</si>
  <si>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</si>
  <si>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</si>
  <si>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</si>
  <si>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</si>
  <si>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</si>
  <si>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</si>
  <si>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</si>
  <si>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</si>
  <si>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</si>
  <si>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</si>
  <si>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</si>
  <si>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</si>
  <si>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</si>
  <si>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</si>
  <si>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</si>
  <si>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</si>
  <si>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</si>
  <si>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</si>
  <si>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</si>
  <si>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</si>
  <si>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</si>
  <si>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</si>
  <si>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</si>
  <si>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</si>
  <si>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</si>
  <si>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</si>
  <si>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</si>
  <si>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</si>
  <si>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</si>
  <si>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</si>
  <si>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</si>
  <si>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</si>
  <si>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</si>
  <si>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</si>
  <si>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</si>
  <si>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</si>
  <si>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</si>
  <si>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</si>
  <si>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</si>
  <si>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</si>
  <si>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</si>
  <si>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</si>
  <si>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</si>
  <si>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</si>
  <si>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</si>
  <si>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</si>
  <si>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</si>
  <si>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</si>
  <si>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</si>
  <si>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</si>
  <si>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</si>
  <si>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</si>
  <si>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</si>
  <si>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</si>
  <si>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</si>
  <si>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</si>
  <si>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</si>
  <si>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</si>
  <si>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</si>
  <si>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</si>
  <si>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</si>
  <si>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</si>
  <si>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</si>
  <si>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</si>
  <si>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</si>
  <si>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</si>
  <si>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</si>
  <si>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</si>
  <si>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</si>
  <si>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</si>
  <si>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</si>
  <si>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</si>
  <si>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</si>
  <si>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</si>
  <si>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</si>
  <si>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</si>
  <si>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</si>
  <si>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</si>
  <si>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</si>
  <si>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</si>
  <si>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</si>
  <si>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</si>
  <si>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</si>
  <si>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</si>
  <si>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</si>
  <si>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</si>
  <si>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</si>
  <si>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</si>
  <si>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</si>
  <si>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</si>
  <si>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</si>
  <si>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</si>
  <si>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</si>
  <si>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</si>
  <si>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</si>
  <si>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</si>
  <si>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</si>
  <si>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</si>
  <si>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</si>
  <si>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</si>
  <si>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</si>
  <si>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</si>
  <si>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</si>
  <si>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</si>
  <si>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</si>
  <si>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</si>
  <si>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</si>
  <si>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</si>
  <si>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</si>
  <si>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</si>
  <si>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</si>
  <si>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</si>
  <si>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</si>
  <si>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</si>
  <si>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</si>
  <si>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</si>
  <si>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</si>
  <si>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</si>
  <si>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</si>
  <si>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</si>
  <si>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</si>
  <si>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</si>
  <si>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</si>
  <si>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</si>
  <si>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</si>
  <si>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</si>
  <si>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</si>
  <si>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</si>
  <si>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</si>
  <si>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</si>
  <si>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</si>
  <si>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</si>
  <si>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</si>
  <si>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</si>
  <si>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</si>
  <si>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</si>
  <si>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</si>
  <si>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</si>
  <si>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</si>
  <si>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</si>
  <si>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</si>
  <si>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</si>
  <si>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</si>
  <si>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</si>
  <si>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</si>
  <si>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</si>
  <si>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</si>
  <si>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</si>
  <si>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</si>
  <si>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</si>
  <si>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</si>
  <si>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</si>
  <si>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</si>
  <si>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</si>
  <si>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</si>
  <si>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</si>
  <si>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</si>
  <si>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</si>
  <si>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</si>
  <si>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</si>
  <si>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</si>
  <si>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</si>
  <si>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</si>
  <si>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</si>
  <si>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</si>
  <si>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</si>
  <si>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</si>
  <si>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</si>
  <si>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</si>
  <si>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</si>
  <si>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</si>
  <si>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</si>
  <si>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</si>
  <si>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</si>
  <si>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</si>
  <si>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</si>
  <si>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</si>
  <si>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</si>
  <si>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</si>
  <si>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</si>
  <si>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</si>
  <si>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</si>
  <si>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</si>
  <si>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</si>
  <si>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</si>
  <si>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</si>
  <si>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</si>
  <si>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</si>
  <si>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</si>
  <si>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</si>
  <si>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</si>
  <si>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</si>
  <si>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</si>
  <si>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</si>
  <si>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</si>
  <si>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</si>
  <si>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</si>
  <si>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</si>
  <si>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</si>
  <si>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</si>
  <si>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</si>
  <si>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</si>
  <si>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</si>
  <si>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</si>
  <si>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</si>
  <si>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</si>
  <si>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</si>
  <si>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</si>
  <si>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</si>
  <si>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</si>
  <si>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</si>
  <si>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</si>
  <si>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</si>
  <si>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</si>
  <si>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</si>
  <si>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</si>
  <si>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</si>
  <si>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</si>
  <si>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</si>
  <si>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</si>
  <si>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</si>
  <si>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</si>
  <si>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</si>
  <si>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</si>
  <si>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</si>
  <si>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</si>
  <si>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</si>
  <si>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</si>
  <si>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</si>
  <si>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</si>
  <si>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</si>
  <si>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</si>
  <si>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</si>
  <si>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</si>
  <si>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</si>
  <si>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</si>
  <si>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</si>
  <si>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</si>
  <si>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</si>
  <si>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</si>
  <si>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</si>
  <si>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</si>
  <si>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</si>
  <si>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</si>
  <si>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</si>
  <si>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</si>
  <si>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</si>
  <si>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</si>
  <si>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</si>
  <si>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</si>
  <si>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</si>
  <si>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</si>
  <si>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</si>
  <si>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</si>
  <si>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</si>
  <si>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</si>
  <si>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</si>
  <si>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</si>
  <si>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</si>
  <si>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</si>
  <si>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</si>
  <si>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</si>
  <si>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</si>
  <si>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</si>
  <si>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</si>
  <si>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</si>
  <si>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</si>
  <si>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</si>
  <si>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</si>
  <si>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</si>
  <si>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</si>
  <si>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</si>
  <si>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</si>
  <si>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</si>
  <si>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</si>
  <si>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</si>
  <si>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</si>
  <si>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</si>
  <si>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</si>
  <si>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</si>
  <si>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</si>
  <si>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</si>
  <si>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</si>
  <si>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</si>
  <si>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</si>
  <si>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</si>
  <si>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</si>
  <si>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</si>
  <si>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</si>
  <si>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</si>
  <si>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</si>
  <si>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</si>
  <si>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</si>
  <si>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</si>
  <si>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</si>
  <si>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</si>
  <si>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</si>
  <si>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</si>
  <si>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</si>
  <si>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</si>
  <si>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</si>
  <si>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</si>
  <si>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</si>
  <si>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</si>
  <si>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</si>
  <si>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</si>
  <si>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</si>
  <si>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</si>
  <si>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</si>
  <si>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</si>
  <si>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</si>
  <si>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</si>
  <si>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</si>
  <si>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</si>
  <si>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</si>
  <si>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</si>
  <si>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</si>
  <si>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</si>
  <si>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</si>
  <si>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</si>
  <si>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</si>
  <si>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</si>
  <si>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</si>
  <si>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</si>
  <si>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</si>
  <si>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</si>
  <si>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</si>
  <si>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</si>
  <si>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</si>
  <si>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</si>
  <si>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</si>
  <si>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</si>
  <si>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</si>
  <si>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</si>
  <si>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</si>
  <si>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</si>
  <si>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</si>
  <si>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</si>
  <si>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</si>
  <si>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</si>
  <si>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</si>
  <si>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</si>
  <si>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</si>
  <si>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</si>
  <si>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</si>
  <si>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</si>
  <si>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</si>
  <si>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</si>
  <si>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</si>
  <si>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</si>
  <si>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</si>
  <si>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</si>
  <si>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</si>
  <si>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</si>
  <si>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</si>
  <si>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</si>
  <si>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</si>
  <si>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</si>
  <si>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</si>
  <si>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</si>
  <si>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</si>
  <si>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</si>
  <si>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</si>
  <si>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</si>
  <si>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</si>
  <si>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</si>
  <si>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</si>
  <si>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</si>
  <si>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</si>
  <si>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</si>
  <si>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</si>
  <si>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</si>
  <si>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</si>
  <si>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</si>
  <si>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</si>
  <si>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</si>
  <si>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</si>
  <si>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</si>
  <si>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</si>
  <si>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</si>
  <si>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</si>
  <si>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</si>
  <si>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</si>
  <si>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</si>
  <si>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</si>
  <si>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</si>
  <si>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</si>
  <si>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</si>
  <si>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</si>
  <si>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</si>
  <si>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</si>
  <si>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</si>
  <si>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</si>
  <si>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</si>
  <si>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</si>
  <si>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</si>
  <si>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</si>
  <si>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</si>
  <si>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</si>
  <si>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</si>
  <si>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</si>
  <si>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</si>
  <si>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</si>
  <si>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</si>
  <si>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</si>
  <si>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</si>
  <si>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</si>
  <si>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</si>
  <si>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</si>
  <si>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</si>
  <si>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</si>
  <si>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</si>
  <si>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</si>
  <si>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</si>
  <si>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</si>
  <si>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</si>
  <si>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</si>
  <si>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</si>
  <si>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</si>
  <si>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</si>
  <si>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</si>
  <si>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</si>
  <si>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</si>
  <si>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</si>
  <si>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</si>
  <si>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</si>
  <si>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</si>
  <si>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</si>
  <si>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</si>
  <si>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</si>
  <si>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</si>
  <si>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</si>
  <si>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</si>
  <si>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</si>
  <si>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</si>
  <si>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</si>
  <si>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</si>
  <si>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</si>
  <si>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</si>
  <si>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</si>
  <si>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</si>
  <si>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</si>
  <si>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</si>
  <si>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</si>
  <si>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</si>
  <si>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</si>
  <si>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</si>
  <si>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</si>
  <si>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</si>
  <si>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</si>
  <si>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</si>
  <si>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</si>
  <si>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</si>
  <si>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</si>
  <si>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</si>
  <si>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</si>
  <si>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</si>
  <si>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</si>
  <si>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</si>
  <si>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</si>
  <si>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</si>
  <si>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</si>
  <si>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</si>
  <si>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</si>
  <si>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</si>
  <si>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</si>
  <si>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</si>
  <si>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</si>
  <si>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</si>
  <si>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</si>
  <si>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</si>
  <si>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</si>
  <si>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</si>
  <si>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</si>
  <si>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</si>
  <si>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</si>
  <si>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</si>
  <si>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</si>
  <si>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</si>
  <si>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</si>
  <si>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</si>
  <si>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</si>
  <si>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</si>
  <si>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</si>
  <si>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</si>
  <si>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</si>
  <si>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</si>
  <si>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</si>
  <si>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</si>
  <si>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</si>
  <si>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</si>
  <si>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</si>
  <si>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</si>
  <si>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</si>
  <si>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</si>
  <si>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</si>
  <si>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</si>
  <si>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</si>
  <si>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</si>
  <si>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</si>
  <si>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</si>
  <si>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</si>
  <si>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</si>
  <si>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</si>
  <si>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</si>
  <si>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</si>
  <si>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</si>
  <si>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</si>
  <si>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</si>
  <si>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</si>
  <si>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</si>
  <si>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</si>
  <si>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</si>
  <si>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</si>
  <si>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</si>
  <si>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</si>
  <si>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</si>
  <si>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</si>
  <si>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</si>
  <si>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</si>
  <si>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</si>
  <si>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</si>
  <si>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</si>
  <si>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</si>
  <si>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</si>
  <si>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</si>
  <si>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</si>
  <si>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</si>
  <si>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</si>
  <si>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</si>
  <si>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</si>
  <si>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</si>
  <si>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</si>
  <si>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</si>
  <si>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</si>
  <si>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</si>
  <si>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</si>
  <si>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</si>
  <si>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</si>
  <si>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</si>
  <si>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</si>
  <si>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</si>
  <si>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</si>
  <si>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</si>
  <si>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</si>
  <si>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</si>
  <si>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</si>
  <si>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</si>
  <si>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</si>
  <si>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</si>
  <si>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</si>
  <si>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</si>
  <si>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</si>
  <si>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</si>
  <si>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</si>
  <si>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</si>
  <si>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</si>
  <si>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</si>
  <si>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</si>
  <si>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</si>
  <si>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</si>
  <si>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</si>
  <si>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</si>
  <si>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</si>
  <si>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</si>
  <si>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</si>
  <si>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</si>
  <si>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</si>
  <si>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</si>
  <si>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</si>
  <si>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</si>
  <si>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</si>
  <si>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</si>
  <si>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</si>
  <si>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</si>
  <si>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</si>
  <si>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</si>
  <si>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</si>
  <si>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</si>
  <si>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</si>
  <si>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</si>
  <si>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</si>
  <si>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</si>
  <si>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</si>
  <si>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</si>
  <si>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</si>
  <si>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</si>
  <si>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</si>
  <si>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</si>
  <si>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</si>
  <si>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</si>
  <si>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</si>
  <si>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</si>
  <si>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</si>
  <si>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</si>
  <si>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</si>
  <si>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</si>
  <si>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</si>
  <si>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</si>
  <si>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</si>
  <si>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</si>
  <si>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</si>
  <si>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</si>
  <si>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</si>
  <si>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</si>
  <si>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</si>
  <si>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</si>
  <si>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</si>
  <si>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</si>
  <si>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</si>
  <si>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</si>
  <si>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</si>
  <si>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</si>
  <si>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</si>
  <si>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</si>
  <si>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</si>
  <si>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</si>
  <si>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</si>
  <si>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</si>
  <si>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</si>
  <si>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</si>
  <si>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</si>
  <si>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</si>
  <si>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</si>
  <si>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</si>
  <si>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</si>
  <si>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</si>
  <si>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</si>
  <si>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</si>
  <si>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</si>
  <si>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</si>
  <si>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</si>
  <si>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</si>
  <si>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</si>
  <si>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</si>
  <si>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</si>
  <si>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</si>
  <si>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</si>
  <si>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</si>
  <si>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</si>
  <si>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</si>
  <si>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</si>
  <si>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</si>
  <si>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</si>
  <si>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</si>
  <si>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</si>
  <si>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</si>
  <si>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</si>
  <si>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</si>
  <si>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</si>
  <si>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</si>
  <si>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</si>
  <si>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</si>
  <si>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</si>
  <si>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</si>
  <si>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</si>
  <si>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</si>
  <si>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</si>
  <si>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</si>
  <si>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</si>
  <si>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</si>
  <si>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</si>
  <si>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</si>
  <si>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</si>
  <si>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</si>
  <si>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</si>
  <si>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</si>
  <si>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</si>
  <si>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</si>
  <si>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</si>
  <si>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</si>
  <si>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</si>
  <si>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</si>
  <si>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</si>
  <si>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</si>
  <si>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</si>
  <si>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</si>
  <si>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</si>
  <si>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</si>
  <si>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</si>
  <si>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</si>
  <si>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</si>
  <si>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</si>
  <si>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</si>
  <si>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</si>
  <si>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</si>
  <si>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</si>
  <si>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</si>
  <si>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</si>
  <si>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</si>
  <si>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</si>
  <si>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</si>
  <si>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</si>
  <si>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</si>
  <si>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</si>
  <si>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</si>
  <si>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</si>
  <si>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</si>
  <si>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</si>
  <si>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</si>
  <si>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</si>
  <si>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</si>
  <si>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</si>
  <si>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</si>
  <si>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</si>
  <si>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</si>
  <si>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</si>
  <si>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</si>
  <si>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</si>
  <si>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</si>
  <si>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</si>
  <si>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</si>
  <si>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</si>
  <si>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</si>
  <si>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</si>
  <si>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</si>
  <si>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</si>
  <si>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</si>
  <si>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</si>
  <si>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</si>
  <si>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</si>
  <si>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</si>
  <si>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</si>
  <si>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</si>
  <si>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</si>
  <si>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</si>
  <si>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</si>
  <si>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</si>
  <si>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</si>
  <si>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</si>
  <si>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</si>
  <si>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</si>
  <si>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</si>
  <si>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</si>
  <si>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</si>
  <si>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</si>
  <si>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</si>
  <si>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</si>
  <si>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</si>
  <si>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</si>
  <si>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</si>
  <si>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</si>
  <si>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</si>
  <si>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</si>
  <si>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</si>
  <si>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</si>
  <si>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</si>
  <si>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</si>
  <si>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</si>
  <si>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</si>
  <si>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</si>
  <si>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</si>
  <si>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</si>
  <si>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</si>
  <si>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</si>
  <si>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</si>
  <si>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</si>
  <si>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</si>
  <si>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</si>
  <si>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</si>
  <si>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</si>
  <si>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</si>
  <si>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</si>
  <si>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</si>
  <si>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</si>
  <si>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</si>
  <si>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</si>
  <si>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</si>
  <si>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</si>
  <si>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</si>
  <si>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</si>
  <si>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</si>
  <si>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</si>
  <si>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</si>
  <si>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</si>
  <si>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</si>
  <si>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</si>
  <si>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</si>
  <si>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</si>
  <si>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</si>
  <si>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</si>
  <si>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</si>
  <si>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</si>
  <si>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</si>
  <si>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</si>
  <si>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</si>
  <si>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</si>
  <si>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</si>
  <si>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</si>
  <si>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</si>
  <si>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</si>
  <si>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</si>
  <si>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</si>
  <si>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</si>
  <si>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</si>
  <si>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</si>
  <si>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</si>
  <si>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</si>
  <si>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</si>
  <si>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</si>
  <si>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</si>
  <si>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</si>
  <si>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</si>
  <si>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</si>
  <si>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</si>
  <si>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</si>
  <si>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</si>
  <si>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</si>
  <si>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</si>
  <si>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</si>
  <si>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</si>
  <si>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</si>
  <si>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</si>
  <si>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</si>
  <si>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</si>
  <si>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</si>
  <si>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</si>
  <si>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</si>
  <si>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</si>
  <si>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</si>
  <si>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</si>
  <si>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</si>
  <si>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</si>
  <si>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</si>
  <si>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</si>
  <si>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</si>
  <si>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</si>
  <si>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</si>
  <si>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</si>
  <si>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</si>
  <si>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</si>
  <si>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</si>
  <si>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</si>
  <si>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</si>
  <si>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</si>
  <si>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</si>
  <si>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</si>
  <si>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</si>
  <si>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</si>
  <si>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</si>
  <si>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</si>
  <si>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</si>
  <si>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</si>
  <si>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</si>
  <si>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</si>
  <si>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</si>
  <si>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</si>
  <si>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</si>
  <si>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</si>
  <si>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</si>
  <si>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</si>
  <si>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</si>
  <si>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</si>
  <si>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</si>
  <si>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</si>
  <si>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</si>
  <si>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</si>
  <si>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</si>
  <si>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</si>
  <si>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</si>
  <si>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</si>
  <si>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</si>
  <si>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</si>
  <si>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</si>
  <si>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</si>
  <si>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</si>
  <si>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</si>
  <si>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</si>
  <si>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</si>
  <si>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</si>
  <si>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</si>
  <si>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</si>
  <si>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</si>
  <si>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</si>
  <si>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</si>
  <si>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</si>
  <si>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</si>
  <si>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</si>
  <si>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</si>
  <si>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</si>
  <si>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</si>
  <si>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</si>
  <si>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</si>
  <si>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</si>
  <si>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</si>
  <si>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</si>
  <si>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</si>
  <si>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</si>
  <si>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</si>
  <si>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</si>
  <si>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</si>
  <si>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</si>
  <si>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</si>
  <si>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</si>
  <si>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</si>
  <si>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</si>
  <si>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</si>
  <si>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</si>
  <si>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</si>
  <si>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</si>
  <si>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</si>
  <si>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</si>
  <si>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</si>
  <si>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</si>
  <si>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</si>
  <si>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</si>
  <si>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</si>
  <si>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</si>
  <si>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</si>
  <si>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</si>
  <si>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</si>
  <si>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</si>
  <si>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</si>
  <si>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</si>
  <si>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</si>
  <si>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</si>
  <si>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</si>
  <si>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</si>
  <si>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</si>
  <si>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</si>
  <si>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</si>
  <si>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</si>
  <si>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</si>
  <si>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</si>
  <si>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</si>
  <si>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</si>
  <si>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</si>
  <si>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</si>
  <si>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</si>
  <si>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</si>
  <si>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</si>
  <si>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</si>
  <si>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</si>
  <si>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</si>
  <si>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</si>
  <si>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</si>
  <si>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</si>
  <si>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</si>
  <si>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</si>
  <si>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</si>
  <si>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</si>
  <si>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</si>
  <si>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</si>
  <si>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</si>
  <si>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</si>
  <si>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</si>
  <si>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</si>
  <si>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</si>
  <si>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</si>
  <si>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</si>
  <si>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</si>
  <si>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</si>
  <si>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</si>
  <si>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</si>
  <si>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</si>
  <si>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</si>
  <si>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</si>
  <si>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</si>
  <si>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</si>
  <si>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</si>
  <si>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</si>
  <si>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</si>
  <si>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</si>
  <si>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</si>
  <si>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</si>
  <si>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</si>
  <si>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</si>
  <si>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</si>
  <si>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</si>
  <si>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</si>
  <si>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</si>
  <si>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</si>
  <si>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</si>
  <si>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</si>
  <si>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</si>
  <si>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</si>
  <si>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</si>
  <si>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</si>
  <si>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</si>
  <si>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</si>
  <si>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</si>
  <si>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</si>
  <si>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</si>
  <si>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</si>
  <si>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</si>
  <si>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</si>
  <si>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</si>
  <si>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</si>
  <si>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</si>
  <si>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</si>
  <si>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</si>
  <si>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</si>
  <si>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</si>
  <si>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</si>
  <si>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</si>
  <si>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</si>
  <si>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</si>
  <si>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</si>
  <si>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</si>
  <si>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</si>
  <si>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</si>
  <si>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</si>
  <si>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</si>
  <si>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</si>
  <si>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</si>
  <si>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</si>
  <si>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</si>
  <si>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</si>
  <si>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</si>
  <si>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</si>
  <si>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</si>
  <si>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</si>
  <si>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</si>
  <si>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</si>
  <si>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</si>
  <si>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</si>
  <si>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</si>
  <si>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</si>
  <si>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</si>
  <si>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</si>
  <si>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</si>
  <si>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</si>
  <si>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</si>
  <si>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</si>
  <si>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</si>
  <si>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</si>
  <si>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</si>
  <si>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</si>
  <si>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</si>
  <si>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</si>
  <si>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</si>
  <si>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</si>
  <si>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</si>
  <si>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</si>
  <si>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</si>
  <si>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</si>
  <si>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</si>
  <si>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</si>
  <si>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</si>
  <si>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</si>
  <si>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</si>
  <si>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</si>
  <si>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</si>
  <si>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</si>
  <si>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</si>
  <si>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</si>
  <si>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</si>
  <si>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</si>
  <si>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</si>
  <si>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</si>
  <si>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</si>
  <si>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</si>
  <si>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</si>
  <si>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</si>
  <si>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</si>
  <si>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</si>
  <si>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</si>
  <si>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</si>
  <si>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</si>
  <si>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</si>
  <si>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</si>
  <si>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</si>
  <si>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</si>
  <si>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</si>
  <si>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</si>
  <si>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</si>
  <si>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</si>
  <si>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</si>
  <si>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</si>
  <si>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</si>
  <si>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</si>
  <si>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</si>
  <si>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</si>
  <si>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</si>
  <si>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</si>
  <si>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</si>
  <si>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</si>
  <si>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</si>
  <si>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</si>
  <si>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</si>
  <si>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</si>
  <si>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</si>
  <si>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</si>
  <si>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</si>
  <si>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</si>
  <si>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</si>
  <si>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</si>
  <si>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</si>
  <si>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</si>
  <si>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</si>
  <si>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</si>
  <si>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</si>
  <si>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</si>
  <si>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</si>
  <si>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</si>
  <si>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</si>
  <si>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</si>
  <si>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</si>
  <si>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</si>
  <si>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</si>
  <si>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</si>
  <si>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</si>
  <si>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</si>
  <si>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</si>
  <si>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</si>
  <si>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</si>
  <si>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</si>
  <si>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</si>
  <si>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</si>
  <si>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</si>
  <si>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</si>
  <si>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</si>
  <si>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</si>
  <si>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</si>
  <si>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</si>
  <si>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</si>
  <si>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</si>
  <si>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</si>
  <si>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</si>
  <si>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</si>
  <si>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</si>
  <si>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</si>
  <si>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</si>
  <si>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</si>
  <si>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</si>
  <si>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</si>
  <si>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</si>
  <si>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</si>
  <si>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</si>
  <si>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</si>
  <si>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</si>
  <si>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</si>
  <si>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</si>
  <si>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</si>
  <si>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</si>
  <si>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</si>
  <si>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</si>
  <si>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</si>
  <si>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</si>
  <si>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</si>
  <si>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</si>
  <si>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</si>
  <si>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</si>
  <si>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</si>
  <si>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</si>
  <si>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</si>
  <si>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</si>
  <si>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</si>
  <si>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</si>
  <si>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</si>
  <si>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</si>
  <si>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</si>
  <si>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</si>
  <si>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</si>
  <si>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</si>
  <si>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</si>
  <si>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</si>
  <si>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</si>
  <si>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</si>
  <si>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</si>
  <si>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</si>
  <si>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</si>
  <si>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</si>
  <si>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</si>
  <si>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</si>
  <si>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</si>
  <si>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</si>
  <si>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</si>
  <si>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</si>
  <si>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</si>
  <si>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</si>
  <si>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</si>
  <si>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</si>
  <si>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</si>
  <si>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</si>
  <si>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</si>
  <si>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</si>
  <si>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</si>
  <si>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</si>
  <si>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</si>
  <si>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</si>
  <si>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</si>
  <si>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</si>
  <si>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</si>
  <si>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</si>
  <si>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</si>
  <si>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</si>
  <si>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</si>
  <si>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</si>
  <si>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</si>
  <si>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</si>
  <si>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</si>
  <si>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</si>
  <si>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</si>
  <si>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</si>
  <si>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</si>
  <si>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</si>
  <si>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</si>
  <si>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</si>
  <si>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</si>
  <si>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</si>
  <si>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</si>
  <si>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</si>
  <si>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</si>
  <si>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</si>
  <si>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</si>
  <si>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</si>
  <si>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</si>
  <si>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</si>
  <si>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</si>
  <si>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</si>
  <si>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</si>
  <si>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</si>
  <si>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</si>
  <si>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</si>
  <si>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</si>
  <si>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</si>
  <si>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</si>
  <si>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</si>
  <si>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</si>
  <si>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</si>
  <si>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</si>
  <si>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</si>
  <si>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</si>
  <si>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</si>
  <si>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</si>
  <si>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</si>
  <si>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</si>
  <si>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</si>
  <si>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</si>
  <si>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</si>
  <si>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</si>
  <si>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</si>
  <si>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</si>
  <si>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</si>
  <si>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</si>
  <si>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</si>
  <si>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</si>
  <si>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</si>
  <si>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</si>
  <si>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</si>
  <si>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</si>
  <si>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</si>
  <si>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</si>
  <si>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</si>
  <si>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</si>
  <si>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</si>
  <si>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</si>
  <si>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</si>
  <si>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</si>
  <si>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</si>
  <si>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</si>
  <si>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</si>
  <si>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</si>
  <si>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</si>
  <si>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</si>
  <si>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</si>
  <si>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</si>
  <si>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</si>
  <si>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</si>
  <si>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</si>
  <si>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</si>
  <si>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</si>
  <si>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</si>
  <si>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</si>
  <si>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</si>
  <si>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</si>
  <si>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</si>
  <si>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</si>
  <si>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</si>
  <si>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</si>
  <si>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</si>
  <si>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</si>
  <si>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</si>
  <si>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</si>
  <si>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</si>
  <si>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</si>
  <si>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</si>
  <si>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</si>
  <si>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</si>
  <si>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</si>
  <si>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</si>
  <si>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</si>
  <si>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</si>
  <si>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</si>
  <si>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</si>
  <si>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</si>
  <si>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</si>
  <si>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</si>
  <si>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</si>
  <si>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</si>
  <si>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</si>
  <si>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</si>
  <si>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</si>
  <si>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</si>
  <si>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</si>
  <si>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</si>
  <si>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</si>
  <si>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</si>
  <si>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</si>
  <si>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</si>
  <si>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</si>
  <si>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</si>
  <si>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</si>
  <si>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</si>
  <si>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</si>
  <si>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</si>
  <si>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</si>
  <si>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</si>
  <si>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</si>
  <si>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</si>
  <si>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</si>
  <si>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</si>
  <si>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</si>
  <si>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</si>
  <si>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</si>
  <si>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</si>
  <si>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</si>
  <si>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</si>
  <si>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</si>
  <si>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</si>
  <si>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</si>
  <si>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</si>
  <si>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</si>
  <si>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</si>
  <si>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</si>
  <si>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</si>
  <si>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</si>
  <si>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</si>
  <si>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</si>
  <si>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</si>
  <si>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</si>
  <si>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</si>
  <si>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</si>
  <si>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</si>
  <si>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</si>
  <si>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</si>
  <si>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</si>
  <si>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</si>
  <si>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</si>
  <si>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</si>
  <si>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</si>
  <si>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</si>
  <si>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</si>
  <si>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</si>
  <si>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</si>
  <si>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</si>
  <si>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</si>
  <si>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</si>
  <si>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</si>
  <si>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</si>
  <si>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</si>
  <si>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</si>
  <si>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</si>
  <si>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</si>
  <si>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</si>
  <si>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</si>
  <si>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</si>
  <si>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</si>
  <si>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</si>
  <si>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</si>
  <si>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</si>
  <si>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</si>
  <si>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</si>
  <si>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</si>
  <si>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</si>
  <si>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</si>
  <si>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</si>
  <si>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</si>
  <si>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</si>
  <si>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</si>
  <si>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</si>
  <si>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</si>
  <si>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</si>
  <si>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</si>
  <si>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</si>
  <si>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</si>
  <si>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</si>
  <si>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</si>
  <si>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</si>
  <si>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</si>
  <si>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</si>
  <si>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</si>
  <si>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</si>
  <si>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</si>
  <si>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</si>
  <si>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</si>
  <si>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</si>
  <si>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</si>
  <si>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</si>
  <si>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</si>
  <si>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</si>
  <si>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</si>
  <si>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</si>
  <si>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</si>
  <si>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</si>
  <si>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</si>
  <si>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</si>
  <si>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</si>
  <si>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</si>
  <si>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</si>
  <si>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</si>
  <si>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</si>
  <si>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</si>
  <si>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</si>
  <si>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</si>
  <si>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</si>
  <si>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</si>
  <si>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</si>
  <si>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</si>
  <si>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</si>
  <si>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</si>
  <si>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</si>
  <si>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</si>
  <si>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</si>
  <si>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</si>
  <si>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</si>
  <si>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</si>
  <si>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</si>
  <si>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</si>
  <si>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</si>
  <si>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</si>
  <si>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</si>
  <si>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</si>
  <si>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</si>
  <si>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</si>
  <si>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</si>
  <si>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</si>
  <si>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</si>
  <si>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</si>
  <si>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</si>
  <si>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</si>
  <si>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</si>
  <si>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</si>
  <si>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</si>
  <si>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</si>
  <si>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</si>
  <si>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</si>
  <si>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</si>
  <si>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</si>
  <si>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</si>
  <si>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</si>
  <si>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</si>
  <si>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</si>
  <si>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</si>
  <si>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</si>
  <si>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</si>
  <si>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</si>
  <si>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</si>
  <si>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</si>
  <si>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</si>
  <si>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</si>
  <si>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</si>
  <si>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</si>
  <si>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</si>
  <si>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</si>
  <si>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</si>
  <si>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</si>
  <si>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</si>
  <si>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</si>
  <si>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</si>
  <si>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</si>
  <si>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</si>
  <si>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</si>
  <si>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</si>
  <si>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</si>
  <si>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</si>
  <si>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</si>
  <si>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</si>
  <si>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</si>
  <si>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</si>
  <si>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</si>
  <si>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</si>
  <si>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</si>
  <si>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</si>
  <si>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</si>
  <si>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</si>
  <si>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</si>
  <si>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</si>
  <si>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</si>
  <si>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</si>
  <si>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</si>
  <si>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</si>
  <si>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</si>
  <si>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</si>
  <si>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</si>
  <si>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</si>
  <si>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</si>
  <si>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</si>
  <si>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</si>
  <si>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</si>
  <si>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</si>
  <si>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</si>
  <si>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</si>
  <si>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</si>
  <si>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</si>
  <si>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</si>
  <si>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</si>
  <si>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</si>
  <si>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</si>
  <si>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</si>
  <si>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</si>
  <si>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</si>
  <si>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</si>
  <si>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</si>
  <si>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</si>
  <si>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</si>
  <si>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</si>
  <si>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</si>
  <si>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</si>
  <si>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</si>
  <si>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</si>
  <si>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</si>
  <si>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</si>
  <si>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</si>
  <si>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</si>
  <si>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</si>
  <si>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</si>
  <si>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</si>
  <si>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</si>
  <si>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</si>
  <si>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</si>
  <si>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</si>
  <si>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</si>
  <si>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</si>
  <si>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</si>
  <si>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</si>
  <si>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</si>
  <si>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</si>
  <si>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</si>
  <si>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</si>
  <si>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</si>
  <si>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</si>
  <si>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</si>
  <si>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</si>
  <si>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</si>
  <si>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</si>
  <si>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</si>
  <si>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</si>
  <si>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</si>
  <si>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</si>
  <si>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</si>
  <si>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</si>
  <si>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</si>
  <si>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</si>
  <si>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</si>
  <si>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</si>
  <si>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</si>
  <si>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</si>
  <si>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</si>
  <si>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</si>
  <si>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</si>
  <si>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</si>
  <si>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</si>
  <si>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</si>
  <si>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</si>
  <si>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</si>
  <si>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</si>
  <si>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</si>
  <si>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</si>
  <si>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</si>
  <si>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</si>
  <si>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</si>
  <si>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</si>
  <si>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</si>
  <si>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</si>
  <si>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</si>
  <si>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</si>
  <si>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</si>
  <si>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</si>
  <si>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</si>
  <si>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</si>
  <si>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</si>
  <si>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</si>
  <si>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</si>
  <si>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</si>
  <si>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</si>
  <si>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</si>
  <si>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</si>
  <si>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</si>
  <si>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</si>
  <si>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</si>
  <si>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</si>
  <si>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</si>
  <si>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</si>
  <si>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</si>
  <si>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</si>
  <si>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</si>
  <si>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</si>
  <si>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</si>
  <si>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</si>
  <si>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</si>
  <si>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</si>
  <si>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</si>
  <si>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</si>
  <si>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</si>
  <si>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</si>
  <si>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</si>
  <si>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</si>
  <si>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</si>
  <si>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</si>
  <si>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</si>
  <si>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</si>
  <si>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</si>
  <si>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</si>
  <si>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</si>
  <si>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</si>
  <si>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</si>
  <si>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</si>
  <si>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</si>
  <si>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</si>
  <si>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</si>
  <si>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</si>
  <si>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</si>
  <si>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</si>
  <si>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</si>
  <si>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</si>
  <si>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</si>
  <si>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</si>
  <si>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</si>
  <si>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</si>
  <si>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</si>
  <si>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</si>
  <si>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</si>
  <si>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</si>
  <si>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</si>
  <si>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</si>
  <si>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</si>
  <si>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</si>
  <si>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</si>
  <si>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</si>
  <si>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</si>
  <si>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</si>
  <si>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</si>
  <si>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</si>
  <si>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</si>
  <si>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</si>
  <si>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</si>
  <si>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</si>
  <si>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</si>
  <si>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</si>
  <si>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</si>
  <si>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</si>
  <si>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</si>
  <si>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</si>
  <si>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</si>
  <si>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</si>
  <si>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</si>
  <si>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</si>
  <si>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</si>
  <si>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</si>
  <si>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</si>
  <si>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</si>
  <si>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</si>
  <si>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</si>
  <si>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</si>
  <si>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</si>
  <si>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</si>
  <si>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</si>
  <si>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</si>
  <si>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</si>
  <si>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</si>
  <si>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</si>
  <si>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</si>
  <si>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</si>
  <si>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</si>
  <si>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</si>
  <si>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</si>
  <si>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</si>
  <si>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</si>
  <si>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</si>
  <si>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</si>
  <si>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</si>
  <si>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</si>
  <si>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</si>
  <si>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</si>
  <si>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</si>
  <si>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</si>
  <si>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</si>
  <si>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</si>
  <si>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</si>
  <si>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</si>
  <si>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</si>
  <si>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</si>
  <si>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</si>
  <si>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</si>
  <si>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</si>
  <si>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</si>
  <si>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</si>
  <si>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</si>
  <si>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</si>
  <si>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</si>
  <si>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</si>
  <si>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</si>
  <si>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</si>
  <si>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</si>
  <si>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</si>
  <si>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</si>
  <si>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</si>
  <si>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</si>
  <si>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</si>
  <si>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</si>
  <si>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</si>
  <si>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</si>
  <si>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</si>
  <si>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</si>
  <si>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</si>
  <si>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</si>
  <si>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</si>
  <si>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</si>
  <si>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</si>
  <si>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</si>
  <si>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</si>
  <si>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</si>
  <si>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</si>
  <si>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</si>
  <si>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</si>
  <si>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</si>
  <si>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</si>
  <si>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</si>
  <si>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</si>
  <si>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</si>
  <si>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</si>
  <si>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</si>
  <si>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</si>
  <si>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</si>
  <si>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</si>
  <si>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</si>
  <si>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</si>
  <si>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</si>
  <si>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</si>
  <si>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</si>
  <si>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</si>
  <si>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</si>
  <si>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</si>
  <si>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</si>
  <si>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</si>
  <si>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</si>
  <si>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</si>
  <si>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</si>
  <si>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</si>
  <si>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</si>
  <si>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</si>
  <si>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</si>
  <si>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</si>
  <si>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</si>
  <si>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</si>
  <si>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</si>
  <si>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</si>
  <si>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</si>
  <si>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</si>
  <si>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</si>
  <si>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</si>
  <si>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</si>
  <si>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</si>
  <si>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</si>
  <si>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</si>
  <si>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</si>
  <si>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</si>
  <si>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</si>
  <si>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</si>
  <si>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</si>
  <si>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</si>
  <si>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</si>
  <si>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</si>
  <si>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</si>
  <si>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</si>
  <si>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</si>
  <si>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</si>
  <si>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</si>
  <si>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</si>
  <si>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</si>
  <si>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</si>
  <si>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</si>
  <si>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</si>
  <si>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</si>
  <si>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</si>
  <si>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</si>
  <si>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</si>
  <si>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</si>
  <si>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</si>
  <si>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</si>
  <si>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</si>
  <si>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</si>
  <si>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</si>
  <si>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</si>
  <si>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</si>
  <si>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</si>
  <si>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</si>
  <si>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</si>
  <si>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</si>
  <si>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</si>
  <si>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</si>
  <si>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</si>
  <si>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</si>
  <si>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</si>
  <si>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</si>
  <si>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</si>
  <si>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</si>
  <si>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</si>
  <si>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</si>
  <si>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</si>
  <si>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</si>
  <si>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</si>
  <si>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</si>
  <si>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</si>
  <si>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</si>
  <si>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</si>
  <si>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</si>
  <si>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</si>
  <si>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</si>
  <si>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</si>
  <si>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</si>
  <si>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</si>
  <si>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</si>
  <si>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</si>
  <si>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</si>
  <si>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</si>
  <si>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</si>
  <si>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</si>
  <si>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</si>
  <si>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</si>
  <si>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</si>
  <si>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</si>
  <si>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</si>
  <si>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</si>
  <si>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</si>
  <si>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</si>
  <si>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</si>
  <si>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</si>
  <si>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</si>
  <si>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</si>
  <si>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</si>
  <si>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</si>
  <si>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</si>
  <si>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</si>
  <si>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</si>
  <si>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</si>
  <si>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</si>
  <si>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</si>
  <si>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</si>
  <si>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</si>
  <si>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</si>
  <si>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</si>
  <si>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</si>
  <si>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</si>
  <si>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</si>
  <si>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</si>
  <si>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</si>
  <si>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</si>
  <si>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</si>
  <si>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</si>
  <si>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</si>
  <si>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</si>
  <si>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</si>
  <si>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</si>
  <si>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</si>
  <si>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</si>
  <si>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</si>
  <si>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</si>
  <si>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</si>
  <si>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</si>
  <si>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</si>
  <si>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</si>
  <si>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</si>
  <si>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</si>
  <si>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</si>
  <si>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</si>
  <si>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</si>
  <si>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</si>
  <si>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</si>
  <si>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</si>
  <si>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</si>
  <si>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</si>
  <si>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</si>
  <si>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</si>
  <si>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</si>
  <si>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</si>
  <si>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</si>
  <si>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</si>
  <si>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</si>
  <si>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</si>
  <si>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</si>
  <si>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</si>
  <si>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</si>
  <si>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</si>
  <si>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</si>
  <si>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</si>
  <si>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</si>
  <si>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</si>
  <si>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</si>
  <si>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</si>
  <si>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</si>
  <si>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</si>
  <si>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</si>
  <si>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</si>
  <si>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</si>
  <si>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</si>
  <si>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</si>
  <si>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</si>
  <si>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</si>
  <si>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</si>
  <si>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</si>
  <si>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</si>
  <si>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</si>
  <si>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</si>
  <si>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</si>
  <si>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</si>
  <si>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</si>
  <si>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</si>
  <si>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</si>
  <si>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</si>
  <si>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</si>
  <si>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</si>
  <si>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</si>
  <si>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</si>
  <si>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</si>
  <si>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</si>
  <si>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</si>
  <si>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</si>
  <si>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</si>
  <si>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</si>
  <si>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</si>
  <si>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</si>
  <si>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</si>
  <si>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</si>
  <si>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</si>
  <si>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</si>
  <si>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</si>
  <si>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</si>
  <si>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</si>
  <si>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</si>
  <si>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</si>
  <si>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</si>
  <si>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</si>
  <si>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</si>
  <si>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</si>
  <si>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</si>
  <si>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</si>
  <si>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</si>
  <si>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</si>
  <si>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</si>
  <si>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</si>
  <si>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</si>
  <si>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</si>
  <si>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</si>
  <si>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</si>
  <si>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</si>
  <si>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</si>
  <si>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</si>
  <si>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</si>
  <si>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</si>
  <si>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</si>
  <si>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</si>
  <si>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</si>
  <si>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</si>
  <si>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</si>
  <si>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</si>
  <si>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</si>
  <si>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</si>
  <si>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</si>
  <si>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</si>
  <si>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</si>
  <si>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</si>
  <si>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</si>
  <si>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</si>
  <si>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</si>
  <si>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</si>
  <si>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</si>
  <si>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</si>
  <si>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</si>
  <si>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</si>
  <si>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</si>
  <si>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</si>
  <si>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</si>
  <si>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</si>
  <si>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</si>
  <si>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</si>
  <si>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</si>
  <si>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</si>
  <si>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</si>
  <si>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</si>
  <si>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</si>
  <si>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</si>
  <si>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</si>
  <si>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</si>
  <si>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</si>
  <si>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</si>
  <si>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</si>
  <si>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</si>
  <si>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</si>
  <si>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</si>
  <si>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</si>
  <si>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</si>
  <si>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</si>
  <si>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</si>
  <si>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</si>
  <si>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</si>
  <si>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</si>
  <si>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</si>
  <si>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</si>
  <si>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</si>
  <si>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</si>
  <si>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</si>
  <si>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</si>
  <si>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</si>
  <si>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</si>
  <si>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</si>
  <si>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</si>
  <si>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</si>
  <si>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</si>
  <si>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</si>
  <si>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</si>
  <si>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</si>
  <si>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</si>
  <si>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</si>
  <si>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</si>
  <si>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</si>
  <si>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</si>
  <si>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</si>
  <si>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</si>
  <si>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</si>
  <si>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</si>
  <si>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</si>
  <si>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</si>
  <si>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</si>
  <si>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</si>
  <si>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</si>
  <si>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</si>
  <si>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</si>
  <si>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</si>
  <si>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</si>
  <si>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</si>
  <si>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</si>
  <si>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</si>
  <si>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</si>
  <si>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</si>
  <si>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</si>
  <si>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</si>
  <si>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</si>
  <si>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</si>
  <si>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</si>
  <si>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</si>
  <si>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</si>
  <si>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</si>
  <si>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</si>
  <si>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</si>
  <si>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</si>
  <si>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</si>
  <si>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</si>
  <si>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</si>
  <si>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</si>
  <si>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</si>
  <si>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</si>
  <si>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</si>
  <si>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</si>
  <si>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</si>
  <si>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</si>
  <si>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</si>
  <si>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</si>
  <si>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</si>
  <si>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</si>
  <si>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</si>
  <si>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</si>
  <si>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</si>
  <si>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</si>
  <si>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</si>
  <si>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</si>
  <si>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</si>
  <si>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</si>
  <si>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</si>
  <si>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</si>
  <si>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</si>
  <si>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</si>
  <si>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</si>
  <si>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</si>
  <si>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</si>
  <si>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</si>
  <si>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</si>
  <si>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</si>
  <si>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</si>
  <si>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</si>
  <si>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</si>
  <si>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</si>
  <si>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</si>
  <si>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</si>
  <si>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</si>
  <si>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</si>
  <si>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</si>
  <si>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</si>
  <si>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</si>
  <si>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</si>
  <si>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</si>
  <si>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</si>
  <si>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</si>
  <si>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</si>
  <si>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</si>
  <si>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</si>
  <si>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</si>
  <si>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</si>
  <si>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</si>
  <si>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</si>
  <si>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</si>
  <si>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</si>
  <si>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</si>
  <si>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</si>
  <si>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</si>
  <si>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</si>
  <si>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</si>
  <si>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</si>
  <si>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</si>
  <si>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</si>
  <si>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</si>
  <si>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</si>
  <si>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</si>
  <si>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</si>
  <si>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</si>
  <si>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</si>
  <si>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</si>
  <si>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</si>
  <si>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</si>
  <si>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</si>
  <si>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</si>
  <si>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</si>
  <si>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</si>
  <si>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</si>
  <si>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</si>
  <si>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</si>
  <si>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</si>
  <si>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</si>
  <si>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</si>
  <si>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</si>
  <si>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</si>
  <si>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</si>
  <si>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</si>
  <si>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</si>
  <si>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</si>
  <si>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</si>
  <si>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</si>
  <si>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</si>
  <si>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</si>
  <si>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</si>
  <si>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</si>
  <si>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</si>
  <si>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</si>
  <si>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</si>
  <si>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</si>
  <si>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</si>
  <si>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</si>
  <si>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</si>
  <si>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</si>
  <si>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</si>
  <si>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</si>
  <si>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</si>
  <si>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</si>
  <si>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</si>
  <si>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</si>
  <si>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</si>
  <si>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</si>
  <si>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</si>
  <si>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</si>
  <si>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</si>
  <si>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</si>
  <si>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</si>
  <si>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</si>
  <si>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</si>
  <si>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</si>
  <si>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</si>
  <si>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</si>
  <si>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</si>
  <si>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</si>
  <si>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</si>
  <si>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</si>
  <si>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</si>
  <si>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</si>
  <si>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</si>
  <si>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</si>
  <si>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</si>
  <si>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</si>
  <si>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</si>
  <si>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</si>
  <si>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</si>
  <si>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</si>
  <si>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</si>
  <si>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</si>
  <si>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</si>
  <si>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</si>
  <si>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</si>
  <si>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</si>
  <si>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</si>
  <si>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</si>
  <si>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</si>
  <si>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</si>
  <si>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</si>
  <si>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</si>
  <si>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</si>
  <si>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</si>
  <si>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</si>
  <si>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</si>
  <si>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</si>
  <si>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</si>
  <si>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</si>
  <si>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</si>
  <si>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</si>
  <si>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</si>
  <si>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</si>
  <si>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</si>
  <si>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</si>
  <si>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</si>
  <si>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</si>
  <si>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</si>
  <si>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</si>
  <si>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</si>
  <si>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</si>
  <si>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</si>
  <si>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</si>
  <si>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</si>
  <si>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</si>
  <si>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</si>
  <si>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</si>
  <si>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</si>
  <si>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</si>
  <si>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</si>
  <si>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</si>
  <si>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</si>
  <si>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</si>
  <si>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</si>
  <si>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</si>
  <si>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</si>
  <si>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</si>
  <si>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</si>
  <si>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</si>
  <si>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</si>
  <si>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</si>
  <si>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</si>
  <si>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</si>
  <si>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</si>
  <si>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</si>
  <si>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</si>
  <si>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</si>
  <si>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</si>
  <si>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</si>
  <si>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</si>
  <si>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</si>
  <si>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</si>
  <si>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</si>
  <si>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</si>
  <si>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</si>
  <si>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</si>
  <si>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</si>
  <si>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</si>
  <si>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</si>
  <si>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</si>
  <si>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</si>
  <si>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</si>
  <si>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</si>
  <si>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</si>
  <si>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</si>
  <si>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</si>
  <si>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</si>
  <si>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</si>
  <si>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</si>
  <si>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</si>
  <si>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</si>
  <si>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</si>
  <si>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</si>
  <si>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</si>
  <si>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</si>
  <si>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</si>
  <si>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</si>
  <si>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</si>
  <si>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</si>
  <si>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</si>
  <si>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</si>
  <si>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</si>
  <si>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</si>
  <si>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</si>
  <si>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</si>
  <si>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</si>
  <si>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</si>
  <si>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</si>
  <si>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</si>
  <si>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</si>
  <si>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</si>
  <si>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</si>
  <si>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</si>
  <si>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</si>
  <si>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</si>
  <si>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</si>
  <si>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</si>
  <si>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</si>
  <si>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</si>
  <si>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</si>
  <si>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</si>
  <si>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</si>
  <si>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</si>
  <si>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</si>
  <si>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</si>
  <si>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</si>
  <si>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</si>
  <si>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</si>
  <si>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</si>
  <si>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</si>
  <si>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</si>
  <si>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</si>
  <si>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</si>
  <si>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</si>
  <si>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</si>
  <si>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</si>
  <si>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</si>
  <si>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</si>
  <si>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</si>
  <si>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</si>
  <si>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</si>
  <si>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</si>
  <si>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</si>
  <si>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</si>
  <si>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</si>
  <si>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</si>
  <si>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</si>
  <si>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</si>
  <si>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</si>
  <si>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</si>
  <si>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</si>
  <si>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</si>
  <si>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</si>
  <si>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</si>
  <si>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</si>
  <si>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</si>
  <si>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</si>
  <si>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</si>
  <si>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</si>
  <si>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</si>
  <si>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</si>
  <si>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</si>
  <si>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</si>
  <si>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</si>
  <si>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</si>
  <si>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</si>
  <si>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</si>
  <si>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</si>
  <si>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</si>
  <si>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</si>
  <si>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</si>
  <si>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</si>
  <si>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</si>
  <si>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</si>
  <si>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</si>
  <si>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</si>
  <si>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</si>
  <si>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</si>
  <si>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</si>
  <si>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</si>
  <si>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</si>
  <si>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</si>
  <si>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</si>
  <si>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</si>
  <si>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</si>
  <si>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</si>
  <si>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</si>
  <si>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</si>
  <si>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</si>
  <si>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</si>
  <si>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</si>
  <si>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</si>
  <si>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</si>
  <si>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</si>
  <si>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</si>
  <si>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</si>
  <si>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</si>
  <si>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</si>
  <si>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</si>
  <si>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</si>
  <si>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</si>
  <si>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</si>
  <si>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</si>
  <si>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</si>
  <si>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</si>
  <si>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</si>
  <si>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</si>
  <si>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</si>
  <si>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</si>
  <si>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</si>
  <si>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</si>
  <si>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</si>
  <si>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</si>
  <si>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</si>
  <si>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</si>
  <si>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</si>
  <si>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</si>
  <si>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</si>
  <si>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</si>
  <si>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</si>
  <si>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</si>
  <si>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</si>
  <si>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</si>
  <si>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</si>
  <si>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</si>
  <si>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</si>
  <si>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</si>
  <si>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</si>
  <si>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</si>
  <si>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</si>
  <si>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</si>
  <si>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</si>
  <si>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</si>
  <si>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</si>
  <si>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</si>
  <si>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</si>
  <si>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</si>
  <si>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</si>
  <si>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</si>
  <si>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</si>
  <si>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</si>
  <si>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</si>
  <si>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</si>
  <si>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</si>
  <si>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</si>
  <si>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</si>
  <si>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</si>
  <si>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</si>
  <si>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</si>
  <si>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</si>
  <si>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</si>
  <si>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</si>
  <si>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</si>
  <si>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</si>
  <si>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</si>
  <si>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</si>
  <si>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</si>
  <si>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</si>
  <si>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</si>
  <si>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</si>
  <si>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</si>
  <si>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</si>
  <si>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</si>
  <si>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</si>
  <si>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</si>
  <si>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</si>
  <si>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</si>
  <si>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</si>
  <si>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</si>
  <si>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</si>
  <si>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</si>
  <si>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</si>
  <si>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</si>
  <si>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</si>
  <si>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</si>
  <si>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</si>
  <si>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</si>
  <si>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</si>
  <si>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</si>
  <si>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</si>
  <si>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</si>
  <si>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</si>
  <si>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</si>
  <si>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</si>
  <si>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</si>
  <si>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</si>
  <si>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</si>
  <si>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</si>
  <si>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</si>
  <si>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</si>
  <si>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</si>
  <si>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</si>
  <si>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</si>
  <si>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</si>
  <si>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</si>
  <si>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</si>
  <si>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</si>
  <si>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</si>
  <si>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</si>
  <si>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</si>
  <si>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</si>
  <si>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</si>
  <si>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</si>
  <si>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</si>
  <si>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</si>
  <si>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</si>
  <si>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</si>
  <si>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</si>
  <si>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</si>
  <si>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</si>
  <si>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</si>
  <si>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</si>
  <si>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</si>
  <si>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</si>
  <si>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</si>
  <si>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</si>
  <si>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</si>
  <si>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</si>
  <si>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</si>
  <si>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</si>
  <si>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</si>
  <si>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</si>
  <si>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</si>
  <si>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</si>
  <si>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</si>
  <si>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</si>
  <si>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</si>
  <si>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</si>
  <si>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</si>
  <si>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</si>
  <si>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</si>
  <si>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</si>
  <si>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</si>
  <si>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</si>
  <si>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</si>
  <si>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</si>
  <si>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</si>
  <si>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</si>
  <si>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</si>
  <si>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</si>
  <si>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</si>
  <si>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</si>
  <si>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</si>
  <si>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</si>
  <si>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</si>
  <si>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</si>
  <si>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</si>
  <si>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</si>
  <si>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</si>
  <si>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</si>
  <si>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</si>
  <si>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</si>
  <si>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</si>
  <si>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</si>
  <si>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</si>
  <si>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</si>
  <si>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</si>
  <si>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</si>
  <si>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</si>
  <si>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</si>
  <si>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</si>
  <si>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</si>
  <si>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</si>
  <si>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</si>
  <si>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</si>
  <si>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</si>
  <si>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</si>
  <si>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</si>
  <si>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</si>
  <si>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</si>
  <si>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</si>
  <si>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</si>
  <si>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</si>
  <si>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</si>
  <si>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</si>
  <si>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</si>
  <si>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</si>
  <si>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</si>
  <si>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</si>
  <si>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</si>
  <si>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</si>
  <si>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</si>
  <si>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</si>
  <si>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</si>
  <si>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</si>
  <si>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</si>
  <si>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</si>
  <si>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</si>
  <si>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</si>
  <si>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</si>
  <si>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</si>
  <si>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</si>
  <si>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</si>
  <si>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</si>
  <si>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</si>
  <si>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</si>
  <si>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</si>
  <si>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</si>
  <si>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</si>
  <si>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</si>
  <si>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</si>
  <si>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</si>
  <si>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</si>
  <si>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</si>
  <si>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</si>
  <si>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</si>
  <si>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</si>
  <si>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</si>
  <si>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</si>
  <si>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</si>
  <si>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</si>
  <si>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</si>
  <si>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</si>
  <si>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</si>
  <si>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</si>
  <si>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</si>
  <si>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</si>
  <si>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</si>
  <si>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</si>
  <si>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</si>
  <si>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</si>
  <si>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</si>
  <si>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</si>
  <si>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</si>
  <si>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</si>
  <si>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</si>
  <si>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</si>
  <si>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</si>
  <si>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</si>
  <si>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</si>
  <si>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</si>
  <si>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</si>
  <si>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</si>
  <si>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</si>
  <si>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</si>
  <si>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</si>
  <si>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</si>
  <si>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</si>
  <si>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</si>
  <si>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</si>
  <si>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</si>
  <si>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</si>
  <si>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</si>
  <si>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</si>
  <si>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</si>
  <si>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</si>
  <si>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</si>
  <si>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</si>
  <si>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</si>
  <si>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</si>
  <si>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</si>
  <si>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</si>
  <si>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</si>
  <si>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</si>
  <si>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</si>
  <si>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</si>
  <si>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</si>
  <si>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</si>
  <si>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</si>
  <si>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</si>
  <si>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</si>
  <si>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</si>
  <si>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</si>
  <si>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</si>
  <si>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</si>
  <si>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</si>
  <si>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</si>
  <si>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</si>
  <si>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</si>
  <si>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</si>
  <si>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</si>
  <si>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</si>
  <si>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</si>
  <si>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</si>
  <si>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</si>
  <si>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</si>
  <si>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</si>
  <si>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</si>
  <si>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</si>
  <si>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</si>
  <si>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</si>
  <si>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</si>
  <si>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</si>
  <si>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</si>
  <si>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</si>
  <si>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</si>
  <si>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</si>
  <si>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</si>
  <si>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</si>
  <si>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</si>
  <si>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</si>
  <si>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</si>
  <si>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</si>
  <si>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</si>
  <si>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</si>
  <si>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</si>
  <si>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</si>
  <si>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</si>
  <si>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</si>
  <si>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</si>
  <si>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</si>
  <si>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</si>
  <si>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</si>
  <si>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</si>
  <si>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</si>
  <si>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</si>
  <si>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</si>
  <si>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</si>
  <si>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</si>
  <si>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</si>
  <si>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</si>
  <si>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</si>
  <si>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</si>
  <si>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</si>
  <si>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</si>
  <si>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</si>
  <si>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</si>
  <si>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</si>
  <si>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</si>
  <si>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</si>
  <si>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</si>
  <si>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</si>
  <si>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</si>
  <si>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</si>
  <si>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</si>
  <si>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</si>
  <si>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</si>
  <si>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</si>
  <si>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</si>
  <si>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</si>
  <si>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</si>
  <si>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</si>
  <si>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</si>
  <si>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</si>
  <si>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</si>
  <si>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</si>
  <si>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</si>
  <si>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</si>
  <si>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</si>
  <si>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</si>
  <si>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</si>
  <si>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</si>
  <si>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</si>
  <si>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</si>
  <si>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</si>
  <si>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</si>
  <si>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</si>
  <si>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</si>
  <si>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</si>
  <si>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</si>
  <si>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</si>
  <si>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</si>
  <si>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</si>
  <si>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</si>
  <si>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</si>
  <si>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</si>
  <si>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</si>
  <si>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</si>
  <si>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</si>
  <si>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</si>
  <si>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</si>
  <si>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</si>
  <si>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</si>
  <si>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</si>
  <si>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</si>
  <si>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</si>
  <si>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</si>
  <si>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</si>
  <si>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</si>
  <si>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</si>
  <si>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</si>
  <si>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</si>
  <si>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</si>
  <si>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</si>
  <si>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</si>
  <si>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</si>
  <si>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</si>
  <si>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</si>
  <si>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</si>
  <si>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</si>
  <si>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</si>
  <si>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</si>
  <si>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</si>
  <si>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</si>
  <si>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</si>
  <si>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</si>
  <si>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</si>
  <si>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</si>
  <si>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</si>
  <si>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</si>
  <si>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</si>
  <si>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</si>
  <si>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</si>
  <si>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</si>
  <si>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</si>
  <si>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</si>
  <si>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</si>
  <si>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</si>
  <si>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</si>
  <si>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</si>
  <si>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</si>
  <si>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</si>
  <si>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</si>
  <si>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</si>
  <si>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</si>
  <si>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</si>
  <si>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</si>
  <si>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</si>
  <si>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</si>
  <si>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</si>
  <si>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</si>
  <si>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</si>
  <si>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</si>
  <si>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</si>
  <si>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</si>
  <si>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</si>
  <si>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</si>
  <si>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</si>
  <si>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</si>
  <si>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</si>
  <si>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</si>
  <si>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</si>
  <si>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</si>
  <si>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</si>
  <si>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</si>
  <si>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</si>
  <si>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</si>
  <si>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</si>
  <si>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</si>
  <si>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</si>
  <si>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</si>
  <si>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</si>
  <si>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</si>
  <si>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</si>
  <si>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</si>
  <si>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</si>
  <si>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</si>
  <si>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</si>
  <si>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</si>
  <si>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</si>
  <si>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</si>
  <si>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</si>
  <si>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</si>
  <si>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</si>
  <si>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</si>
  <si>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</si>
  <si>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</si>
  <si>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</si>
  <si>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</si>
  <si>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</si>
  <si>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</si>
  <si>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</si>
  <si>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</si>
  <si>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</si>
  <si>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</si>
  <si>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</si>
  <si>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</si>
  <si>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</si>
  <si>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</si>
  <si>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</si>
  <si>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</si>
  <si>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</si>
  <si>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</si>
  <si>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</si>
  <si>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</si>
  <si>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</si>
  <si>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</si>
  <si>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</si>
  <si>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</si>
  <si>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</si>
  <si>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</si>
  <si>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</si>
  <si>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</si>
  <si>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</si>
  <si>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</si>
  <si>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</si>
  <si>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</si>
  <si>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</si>
  <si>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</si>
  <si>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</si>
  <si>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</si>
  <si>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</si>
  <si>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</si>
  <si>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</si>
  <si>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</si>
  <si>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</si>
  <si>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</si>
  <si>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</si>
  <si>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</si>
  <si>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</si>
  <si>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</si>
  <si>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</si>
  <si>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</si>
  <si>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</si>
  <si>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</si>
  <si>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</si>
  <si>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</si>
  <si>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</si>
  <si>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</si>
  <si>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</si>
  <si>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</si>
  <si>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</si>
  <si>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</si>
  <si>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</si>
  <si>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</si>
  <si>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</si>
  <si>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</si>
  <si>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</si>
  <si>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</si>
  <si>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</si>
  <si>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</si>
  <si>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</si>
  <si>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</si>
  <si>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</si>
  <si>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</si>
  <si>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</si>
  <si>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</si>
  <si>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</si>
  <si>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</si>
  <si>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</si>
  <si>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</si>
  <si>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</si>
  <si>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</si>
  <si>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</si>
  <si>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</si>
  <si>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</si>
  <si>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</si>
  <si>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</si>
  <si>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</si>
  <si>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</si>
  <si>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</si>
  <si>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</si>
  <si>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</si>
  <si>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</si>
  <si>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</si>
  <si>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</si>
  <si>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</si>
  <si>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</si>
  <si>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</si>
  <si>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</si>
  <si>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</si>
  <si>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</si>
  <si>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</si>
  <si>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</si>
  <si>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</si>
  <si>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</si>
  <si>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</si>
  <si>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</si>
  <si>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</si>
  <si>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</si>
  <si>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</si>
  <si>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</si>
  <si>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</si>
  <si>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</si>
  <si>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</si>
  <si>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</si>
  <si>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</si>
  <si>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</si>
  <si>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</si>
  <si>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</si>
  <si>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</si>
  <si>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</si>
  <si>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</si>
  <si>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</si>
  <si>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</si>
  <si>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</si>
  <si>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</si>
  <si>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</si>
  <si>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</si>
  <si>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</si>
  <si>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</si>
  <si>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</si>
  <si>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</si>
  <si>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</si>
  <si>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</si>
  <si>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</si>
  <si>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</si>
  <si>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</si>
  <si>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</si>
  <si>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</si>
  <si>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</si>
  <si>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</si>
  <si>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</si>
  <si>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</si>
  <si>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</si>
  <si>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</si>
  <si>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</si>
  <si>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</si>
  <si>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</si>
  <si>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</si>
  <si>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</si>
  <si>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</si>
  <si>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</si>
  <si>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</si>
  <si>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</si>
  <si>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</si>
  <si>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</si>
  <si>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</si>
  <si>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</si>
  <si>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</si>
  <si>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</si>
  <si>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</si>
  <si>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</si>
  <si>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</si>
  <si>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</si>
  <si>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</si>
  <si>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</si>
  <si>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</si>
  <si>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</si>
  <si>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</si>
  <si>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</si>
  <si>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</si>
  <si>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</si>
  <si>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</si>
  <si>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</si>
  <si>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</si>
  <si>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</si>
  <si>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</si>
  <si>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</si>
  <si>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</si>
  <si>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</si>
  <si>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</si>
  <si>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</si>
  <si>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</si>
  <si>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</si>
  <si>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</si>
  <si>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</si>
  <si>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</si>
  <si>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</si>
  <si>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</si>
  <si>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</si>
  <si>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</si>
  <si>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</si>
  <si>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</si>
  <si>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</si>
  <si>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</si>
  <si>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</si>
  <si>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</si>
  <si>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</si>
  <si>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</si>
  <si>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</si>
  <si>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</si>
  <si>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</si>
  <si>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</si>
  <si>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</si>
  <si>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</si>
  <si>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</si>
  <si>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</si>
  <si>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</si>
  <si>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</si>
  <si>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</si>
  <si>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</si>
  <si>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</si>
  <si>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</si>
  <si>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</si>
  <si>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</si>
  <si>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</si>
  <si>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</si>
  <si>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</si>
  <si>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</si>
  <si>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</si>
  <si>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</si>
  <si>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</si>
  <si>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</si>
  <si>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</si>
  <si>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</si>
  <si>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</si>
  <si>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</si>
  <si>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</si>
  <si>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</si>
  <si>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</si>
  <si>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</si>
  <si>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</si>
  <si>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</si>
  <si>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</si>
  <si>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</si>
  <si>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</si>
  <si>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</si>
  <si>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</si>
  <si>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</si>
  <si>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</si>
  <si>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</si>
  <si>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</si>
  <si>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</si>
  <si>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</si>
  <si>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</si>
  <si>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</si>
  <si>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</si>
  <si>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</si>
  <si>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</si>
  <si>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</si>
  <si>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</si>
  <si>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</si>
  <si>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</si>
  <si>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</si>
  <si>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</si>
  <si>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</si>
  <si>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</si>
  <si>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</si>
  <si>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</si>
  <si>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</si>
  <si>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</si>
  <si>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</si>
  <si>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</si>
  <si>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</si>
  <si>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</si>
  <si>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</si>
  <si>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</si>
  <si>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</si>
  <si>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</si>
  <si>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</si>
  <si>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</si>
  <si>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</si>
  <si>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</si>
  <si>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</si>
  <si>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</si>
  <si>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</si>
  <si>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</si>
  <si>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</si>
  <si>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</si>
  <si>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</si>
  <si>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</si>
  <si>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</si>
  <si>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</si>
  <si>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</si>
  <si>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</si>
  <si>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</si>
  <si>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</si>
  <si>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</si>
  <si>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</si>
  <si>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</si>
  <si>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</si>
  <si>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</si>
  <si>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</si>
  <si>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</si>
  <si>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</si>
  <si>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</si>
  <si>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</si>
  <si>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</si>
  <si>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</si>
  <si>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</si>
  <si>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</si>
  <si>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</si>
  <si>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</si>
  <si>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</si>
  <si>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</si>
  <si>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</si>
  <si>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</si>
  <si>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</si>
  <si>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</si>
  <si>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</si>
  <si>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</si>
  <si>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</si>
  <si>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</si>
  <si>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</si>
  <si>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</si>
  <si>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</si>
  <si>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</si>
  <si>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</si>
  <si>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</si>
  <si>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</si>
  <si>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</si>
  <si>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</si>
  <si>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</si>
  <si>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</si>
  <si>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</si>
  <si>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</si>
  <si>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</si>
  <si>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</si>
  <si>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</si>
  <si>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</si>
  <si>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</si>
  <si>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</si>
  <si>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</si>
  <si>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</si>
  <si>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</si>
  <si>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</si>
  <si>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</si>
  <si>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</si>
  <si>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</si>
  <si>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</si>
  <si>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</si>
  <si>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</si>
  <si>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</si>
  <si>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</si>
  <si>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</si>
  <si>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</si>
  <si>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</si>
  <si>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</si>
  <si>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</si>
  <si>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</si>
  <si>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</si>
  <si>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</si>
  <si>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</si>
  <si>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</si>
  <si>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</si>
  <si>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</si>
  <si>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</si>
  <si>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</si>
  <si>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</si>
  <si>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</si>
  <si>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</si>
  <si>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</si>
  <si>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</si>
  <si>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</si>
  <si>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</si>
  <si>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</si>
  <si>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</si>
  <si>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</si>
  <si>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</si>
  <si>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</si>
  <si>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</si>
  <si>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</si>
  <si>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</si>
  <si>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</si>
  <si>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</si>
  <si>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</si>
  <si>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</si>
  <si>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</si>
  <si>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</si>
  <si>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</si>
  <si>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</si>
  <si>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</si>
  <si>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</si>
  <si>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</si>
  <si>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</si>
  <si>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</si>
  <si>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</si>
  <si>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</si>
  <si>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</si>
  <si>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</si>
  <si>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</si>
  <si>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</si>
  <si>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</si>
  <si>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</si>
  <si>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</si>
  <si>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</si>
  <si>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</si>
  <si>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</si>
  <si>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</si>
  <si>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</si>
  <si>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</si>
  <si>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</si>
  <si>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</si>
  <si>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</si>
  <si>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</si>
  <si>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</si>
  <si>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</si>
  <si>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</si>
  <si>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</si>
  <si>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</si>
  <si>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</si>
  <si>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</si>
  <si>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</si>
  <si>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</si>
  <si>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</si>
  <si>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</si>
  <si>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</si>
  <si>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</si>
  <si>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</si>
  <si>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</si>
  <si>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</si>
  <si>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</si>
  <si>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</si>
  <si>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</si>
  <si>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</si>
  <si>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</si>
  <si>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</si>
  <si>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</si>
  <si>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</si>
  <si>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</si>
  <si>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</si>
  <si>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</si>
  <si>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</si>
  <si>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</si>
  <si>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</si>
  <si>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</si>
  <si>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</si>
  <si>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</si>
  <si>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</si>
  <si>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</si>
  <si>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</si>
  <si>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</si>
  <si>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</si>
  <si>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</si>
  <si>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</si>
  <si>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</si>
  <si>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</si>
  <si>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</si>
  <si>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</si>
  <si>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</si>
  <si>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</si>
  <si>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</si>
  <si>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</si>
  <si>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</si>
  <si>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</si>
  <si>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</si>
  <si>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</si>
  <si>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</si>
  <si>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</si>
  <si>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</si>
  <si>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</si>
  <si>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</si>
  <si>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</si>
  <si>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</si>
  <si>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</si>
  <si>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</si>
  <si>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</si>
  <si>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</si>
  <si>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</si>
  <si>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</si>
  <si>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</si>
  <si>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</si>
  <si>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</si>
  <si>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</si>
  <si>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</si>
  <si>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</si>
  <si>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</si>
  <si>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</si>
  <si>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</si>
  <si>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</si>
  <si>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</si>
  <si>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</si>
  <si>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</si>
  <si>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</si>
  <si>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</si>
  <si>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</si>
  <si>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</si>
  <si>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</si>
  <si>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</si>
  <si>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</si>
  <si>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</si>
  <si>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</si>
  <si>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</si>
  <si>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</si>
  <si>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</si>
  <si>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</si>
  <si>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</si>
  <si>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</si>
  <si>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</si>
  <si>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</si>
  <si>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</si>
  <si>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</si>
  <si>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</si>
  <si>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</si>
  <si>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</si>
  <si>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</si>
  <si>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</si>
  <si>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</si>
  <si>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</si>
  <si>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</si>
  <si>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</si>
  <si>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</si>
  <si>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</si>
  <si>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</si>
  <si>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</si>
  <si>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</si>
  <si>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</si>
  <si>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</si>
  <si>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</si>
  <si>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</si>
  <si>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</si>
  <si>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</si>
  <si>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</si>
  <si>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</si>
  <si>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</si>
  <si>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</si>
  <si>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</si>
  <si>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</si>
  <si>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</si>
  <si>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</si>
  <si>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</si>
  <si>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</si>
  <si>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</si>
  <si>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</si>
  <si>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</si>
  <si>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</si>
  <si>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</si>
  <si>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</si>
  <si>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</si>
  <si>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</si>
  <si>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</si>
  <si>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</si>
  <si>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</si>
  <si>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</si>
  <si>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</si>
  <si>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</si>
  <si>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</si>
  <si>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</si>
  <si>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</si>
  <si>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</si>
  <si>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</si>
  <si>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</si>
  <si>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</si>
  <si>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</si>
  <si>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</si>
  <si>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</si>
  <si>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</si>
  <si>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</si>
  <si>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</si>
  <si>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</si>
  <si>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</si>
  <si>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</si>
  <si>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</si>
  <si>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</si>
  <si>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</si>
  <si>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</si>
  <si>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</si>
  <si>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</si>
  <si>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</si>
  <si>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</si>
  <si>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</si>
  <si>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</si>
  <si>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</si>
  <si>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</si>
  <si>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</si>
  <si>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</si>
  <si>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</si>
  <si>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</si>
  <si>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</si>
  <si>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</si>
  <si>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</si>
  <si>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</si>
  <si>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</si>
  <si>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</si>
  <si>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</si>
  <si>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</si>
  <si>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</si>
  <si>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</si>
  <si>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</si>
  <si>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</si>
  <si>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</si>
  <si>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</si>
  <si>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</si>
  <si>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</si>
  <si>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</si>
  <si>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</si>
  <si>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</si>
  <si>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</si>
  <si>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</si>
  <si>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</si>
  <si>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</si>
  <si>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</si>
  <si>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</si>
  <si>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</si>
  <si>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</si>
  <si>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</si>
  <si>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</si>
  <si>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</si>
  <si>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</si>
  <si>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</si>
  <si>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</si>
  <si>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</si>
  <si>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</si>
  <si>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</si>
  <si>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</si>
  <si>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</si>
  <si>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</si>
  <si>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</si>
  <si>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</si>
  <si>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</si>
  <si>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</si>
  <si>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</si>
  <si>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</si>
  <si>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</si>
  <si>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</si>
  <si>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</si>
  <si>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</si>
  <si>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</si>
  <si>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</si>
  <si>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</si>
  <si>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</si>
  <si>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</si>
  <si>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</si>
  <si>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</si>
  <si>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</si>
  <si>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</si>
  <si>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</si>
  <si>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</si>
  <si>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</si>
  <si>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</si>
  <si>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</si>
  <si>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</si>
  <si>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</si>
  <si>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</si>
  <si>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</si>
  <si>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</si>
  <si>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</si>
  <si>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</si>
  <si>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</si>
  <si>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</si>
  <si>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</si>
  <si>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</si>
  <si>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</si>
  <si>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</si>
  <si>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</si>
  <si>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</si>
  <si>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</si>
  <si>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</si>
  <si>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</si>
  <si>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</si>
  <si>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</si>
  <si>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</si>
  <si>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</si>
  <si>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</si>
  <si>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</si>
  <si>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</si>
  <si>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</si>
  <si>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</si>
  <si>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</si>
  <si>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</si>
  <si>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</si>
  <si>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</si>
  <si>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</si>
  <si>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</si>
  <si>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</si>
  <si>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</si>
  <si>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</si>
  <si>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</si>
  <si>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</si>
  <si>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</si>
  <si>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</si>
  <si>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</si>
  <si>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</si>
  <si>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</si>
  <si>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</si>
  <si>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</si>
  <si>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</si>
  <si>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</si>
  <si>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</si>
  <si>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</si>
  <si>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</si>
  <si>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</si>
  <si>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</si>
  <si>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</si>
  <si>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</si>
  <si>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</si>
  <si>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</si>
  <si>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</si>
  <si>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</si>
  <si>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</si>
  <si>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</si>
  <si>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</si>
  <si>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</si>
  <si>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</si>
  <si>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</si>
  <si>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</si>
  <si>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</si>
  <si>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</si>
  <si>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</si>
  <si>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</si>
  <si>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</si>
  <si>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</si>
  <si>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</si>
  <si>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</si>
  <si>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</si>
  <si>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</si>
  <si>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</si>
  <si>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</si>
  <si>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</si>
  <si>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</si>
  <si>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</si>
  <si>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</si>
  <si>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</si>
  <si>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</si>
  <si>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</si>
  <si>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</si>
  <si>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</si>
  <si>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</si>
  <si>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</si>
  <si>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</si>
  <si>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</si>
  <si>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</si>
  <si>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</si>
  <si>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</si>
  <si>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</si>
  <si>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</si>
  <si>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</si>
  <si>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</si>
  <si>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</si>
  <si>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</si>
  <si>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</si>
  <si>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</si>
  <si>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</si>
  <si>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</si>
  <si>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</si>
  <si>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</si>
  <si>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</si>
  <si>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</si>
  <si>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</si>
  <si>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</si>
  <si>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</si>
  <si>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</si>
  <si>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</si>
  <si>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</si>
  <si>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</si>
  <si>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</si>
  <si>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</si>
  <si>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</si>
  <si>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</si>
  <si>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</si>
  <si>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</si>
  <si>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</si>
  <si>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</si>
  <si>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</si>
  <si>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</si>
  <si>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</si>
  <si>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</si>
  <si>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</si>
  <si>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</si>
  <si>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</si>
  <si>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</si>
  <si>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</si>
  <si>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</si>
  <si>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</si>
  <si>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</si>
  <si>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</si>
  <si>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</si>
  <si>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</si>
  <si>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</si>
  <si>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</si>
  <si>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</si>
  <si>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</si>
  <si>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</si>
  <si>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</si>
  <si>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</si>
  <si>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</si>
  <si>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</si>
  <si>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</si>
  <si>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</si>
  <si>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</si>
  <si>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</si>
  <si>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</si>
  <si>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</si>
  <si>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</si>
  <si>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</si>
  <si>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</si>
  <si>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</si>
  <si>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</si>
  <si>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</si>
  <si>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</si>
  <si>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</si>
  <si>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</si>
  <si>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</si>
  <si>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</si>
  <si>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</si>
  <si>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</si>
  <si>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</si>
  <si>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</si>
  <si>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</si>
  <si>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</si>
  <si>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</si>
  <si>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</si>
  <si>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</si>
  <si>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</si>
  <si>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</si>
  <si>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</si>
  <si>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</si>
  <si>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</si>
  <si>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</si>
  <si>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</si>
  <si>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</si>
  <si>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</si>
  <si>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</si>
  <si>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</si>
  <si>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</si>
  <si>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</si>
  <si>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</si>
  <si>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</si>
  <si>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</si>
  <si>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</si>
  <si>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</si>
  <si>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</si>
  <si>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</si>
  <si>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</si>
  <si>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</si>
  <si>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</si>
  <si>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</si>
  <si>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</si>
  <si>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</si>
  <si>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</si>
  <si>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</si>
  <si>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</si>
  <si>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</si>
  <si>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</si>
  <si>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</si>
  <si>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</si>
  <si>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</si>
  <si>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</si>
  <si>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</si>
  <si>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</si>
  <si>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</si>
  <si>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</si>
  <si>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</si>
  <si>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</si>
  <si>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</si>
  <si>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</si>
  <si>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</si>
  <si>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</si>
  <si>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</si>
  <si>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</si>
  <si>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</si>
  <si>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</si>
  <si>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</si>
  <si>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</si>
  <si>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</si>
  <si>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</si>
  <si>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</si>
  <si>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</si>
  <si>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</si>
  <si>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</si>
  <si>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</si>
  <si>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</si>
  <si>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</si>
  <si>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</si>
  <si>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</si>
  <si>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</si>
  <si>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</si>
  <si>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</si>
  <si>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</si>
  <si>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</si>
  <si>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</si>
  <si>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</si>
  <si>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</si>
  <si>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</si>
  <si>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</si>
  <si>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</si>
  <si>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</si>
  <si>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</si>
  <si>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</si>
  <si>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</si>
  <si>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</si>
  <si>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</si>
  <si>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</si>
  <si>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</si>
  <si>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</si>
  <si>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</si>
  <si>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</si>
  <si>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</si>
  <si>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</si>
  <si>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</si>
  <si>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</si>
  <si>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</si>
  <si>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</si>
  <si>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</si>
  <si>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</si>
  <si>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</si>
  <si>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</si>
  <si>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</si>
  <si>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</si>
  <si>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</si>
  <si>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</si>
  <si>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</si>
  <si>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</si>
  <si>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</si>
  <si>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</si>
  <si>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</si>
  <si>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</si>
  <si>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</si>
  <si>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</si>
  <si>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</si>
  <si>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</si>
  <si>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</si>
  <si>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</si>
  <si>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</si>
  <si>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</si>
  <si>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</si>
  <si>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</si>
  <si>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</si>
  <si>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</si>
  <si>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</si>
  <si>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</si>
  <si>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</si>
  <si>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</si>
  <si>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</si>
  <si>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</si>
  <si>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</si>
  <si>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</si>
  <si>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</si>
  <si>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</si>
  <si>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</si>
  <si>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</si>
  <si>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</si>
  <si>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</si>
  <si>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</si>
  <si>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</si>
  <si>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</si>
  <si>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</si>
  <si>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</si>
  <si>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</si>
  <si>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</si>
  <si>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</si>
  <si>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</si>
  <si>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</si>
  <si>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</si>
  <si>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</si>
  <si>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</si>
  <si>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</si>
  <si>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</si>
  <si>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</si>
  <si>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</si>
  <si>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</si>
  <si>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</si>
  <si>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</si>
  <si>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</si>
  <si>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</si>
  <si>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</si>
  <si>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</si>
  <si>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</si>
  <si>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</si>
  <si>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</si>
  <si>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</si>
  <si>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</si>
  <si>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</si>
  <si>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</si>
  <si>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</si>
  <si>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</si>
  <si>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</si>
  <si>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</si>
  <si>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</si>
  <si>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</si>
  <si>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</si>
  <si>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</si>
  <si>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</si>
  <si>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</si>
  <si>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</si>
  <si>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</si>
  <si>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</si>
  <si>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</si>
  <si>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</si>
  <si>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</si>
  <si>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</si>
  <si>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</si>
  <si>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</si>
  <si>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</si>
  <si>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</si>
  <si>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</si>
  <si>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</si>
  <si>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</si>
  <si>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</si>
  <si>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</si>
  <si>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</si>
  <si>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</si>
  <si>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</si>
  <si>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</si>
  <si>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</si>
  <si>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</si>
  <si>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</si>
  <si>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</si>
  <si>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</si>
  <si>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</si>
  <si>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</si>
  <si>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</si>
  <si>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</si>
  <si>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</si>
  <si>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</si>
  <si>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</si>
  <si>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</si>
  <si>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</si>
  <si>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</si>
  <si>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</si>
  <si>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</si>
  <si>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</si>
  <si>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</si>
  <si>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</si>
  <si>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</si>
  <si>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</si>
  <si>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</si>
  <si>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</si>
  <si>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</si>
  <si>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</si>
  <si>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</si>
  <si>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</si>
  <si>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</si>
  <si>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</si>
  <si>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</si>
  <si>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</si>
  <si>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</si>
  <si>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</si>
  <si>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</si>
  <si>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</si>
  <si>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</si>
  <si>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</si>
  <si>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</si>
  <si>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</si>
  <si>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</si>
  <si>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</si>
  <si>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</si>
  <si>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</si>
  <si>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</si>
  <si>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</si>
  <si>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</si>
  <si>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</si>
  <si>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</si>
  <si>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</si>
  <si>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</si>
  <si>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</si>
  <si>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</si>
  <si>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</si>
  <si>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</si>
  <si>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</si>
  <si>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</si>
  <si>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</si>
  <si>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</si>
  <si>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</si>
  <si>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</si>
  <si>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</si>
  <si>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</si>
  <si>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</si>
  <si>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</si>
  <si>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</si>
  <si>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</si>
  <si>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</si>
  <si>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</si>
  <si>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</si>
  <si>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</si>
  <si>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</si>
  <si>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</si>
  <si>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</si>
  <si>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</si>
  <si>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</si>
  <si>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</si>
  <si>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</si>
  <si>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</si>
  <si>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</si>
  <si>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</si>
  <si>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</si>
  <si>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</si>
  <si>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</si>
  <si>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</si>
  <si>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</si>
  <si>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</si>
  <si>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</si>
  <si>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</si>
  <si>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</si>
  <si>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</si>
  <si>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</si>
  <si>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</si>
  <si>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</si>
  <si>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</si>
  <si>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</si>
  <si>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</si>
  <si>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</si>
  <si>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</si>
  <si>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</si>
  <si>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</si>
  <si>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</si>
  <si>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</si>
  <si>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</si>
  <si>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</si>
  <si>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</si>
  <si>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</si>
  <si>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</si>
  <si>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</si>
  <si>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</si>
  <si>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</si>
  <si>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</si>
  <si>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</si>
  <si>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</si>
  <si>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</si>
  <si>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</si>
  <si>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</si>
  <si>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</si>
  <si>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</si>
  <si>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</si>
  <si>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</si>
  <si>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</si>
  <si>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</si>
  <si>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</si>
  <si>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</si>
  <si>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</si>
  <si>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</si>
  <si>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</si>
  <si>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</si>
  <si>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</si>
  <si>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</si>
  <si>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</si>
  <si>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</si>
  <si>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</si>
  <si>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</si>
  <si>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</si>
  <si>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</si>
  <si>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</si>
  <si>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</si>
  <si>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</si>
  <si>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</si>
  <si>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</si>
  <si>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</si>
  <si>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</si>
  <si>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</si>
  <si>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</si>
  <si>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</si>
  <si>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</si>
  <si>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</si>
  <si>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</si>
  <si>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</si>
  <si>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</si>
  <si>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</si>
  <si>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</si>
  <si>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</si>
  <si>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</si>
  <si>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</si>
  <si>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</si>
  <si>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</si>
  <si>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</si>
  <si>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</si>
  <si>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</si>
  <si>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</si>
  <si>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</si>
  <si>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</si>
  <si>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</si>
  <si>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</si>
  <si>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</si>
  <si>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</si>
  <si>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</si>
  <si>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</si>
  <si>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</si>
  <si>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</si>
  <si>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</si>
  <si>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</si>
  <si>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</si>
  <si>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</si>
  <si>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</si>
  <si>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</si>
  <si>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</si>
  <si>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</si>
  <si>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</si>
  <si>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</si>
  <si>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</si>
  <si>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</si>
  <si>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</si>
  <si>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</si>
  <si>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</si>
  <si>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</si>
  <si>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</si>
  <si>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</si>
  <si>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</si>
  <si>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</si>
  <si>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</si>
  <si>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</si>
  <si>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</si>
  <si>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</si>
  <si>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</si>
  <si>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</si>
  <si>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</si>
  <si>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</si>
  <si>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</si>
  <si>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</si>
  <si>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</si>
  <si>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</si>
  <si>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</si>
  <si>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</si>
  <si>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</si>
  <si>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</si>
  <si>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</si>
  <si>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</si>
  <si>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</si>
  <si>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</si>
  <si>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</si>
  <si>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</si>
  <si>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</si>
  <si>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</si>
  <si>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</si>
  <si>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</si>
  <si>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</si>
  <si>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</si>
  <si>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</si>
  <si>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</si>
  <si>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</si>
  <si>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</si>
  <si>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</si>
  <si>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</si>
  <si>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</si>
  <si>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</si>
  <si>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</si>
  <si>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</si>
  <si>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</si>
  <si>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</si>
  <si>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</si>
  <si>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</si>
  <si>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</si>
  <si>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</si>
  <si>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</si>
  <si>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</si>
  <si>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</si>
  <si>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</si>
  <si>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</si>
  <si>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</si>
  <si>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</si>
  <si>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</si>
  <si>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</si>
  <si>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</si>
  <si>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</si>
  <si>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</si>
  <si>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</si>
  <si>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</si>
  <si>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</si>
  <si>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</si>
  <si>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</si>
  <si>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</si>
  <si>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</si>
  <si>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</si>
  <si>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</si>
  <si>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</si>
  <si>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</si>
  <si>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</si>
  <si>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</si>
  <si>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</si>
  <si>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</si>
  <si>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</si>
  <si>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</si>
  <si>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</si>
  <si>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</si>
  <si>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</si>
  <si>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</si>
  <si>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</si>
  <si>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</si>
  <si>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</si>
  <si>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</si>
  <si>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</si>
  <si>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</si>
  <si>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</si>
  <si>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</si>
  <si>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</si>
  <si>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</si>
  <si>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</si>
  <si>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</si>
  <si>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</si>
  <si>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</si>
  <si>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</si>
  <si>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</si>
  <si>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</si>
  <si>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</si>
  <si>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</si>
  <si>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</si>
  <si>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</si>
  <si>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</si>
  <si>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</si>
  <si>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</si>
  <si>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</si>
  <si>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</si>
  <si>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</si>
  <si>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</si>
  <si>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</si>
  <si>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</si>
  <si>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</si>
  <si>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</si>
  <si>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</si>
  <si>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</si>
  <si>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</si>
  <si>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</si>
  <si>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</si>
  <si>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</si>
  <si>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</si>
  <si>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</si>
  <si>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</si>
  <si>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</si>
  <si>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</si>
  <si>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</si>
  <si>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</si>
  <si>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</si>
  <si>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</si>
  <si>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</si>
  <si>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</si>
  <si>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</si>
  <si>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</si>
  <si>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</si>
  <si>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</si>
  <si>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</si>
  <si>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</si>
  <si>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</si>
  <si>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</si>
  <si>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</si>
  <si>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</si>
  <si>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</si>
  <si>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</si>
  <si>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</si>
  <si>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</si>
  <si>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</si>
  <si>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</si>
  <si>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</si>
  <si>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</si>
  <si>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</si>
  <si>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</si>
  <si>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</si>
  <si>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</si>
  <si>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</si>
  <si>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</si>
  <si>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</si>
  <si>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</si>
  <si>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</si>
  <si>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</si>
  <si>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</si>
  <si>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</si>
  <si>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</si>
  <si>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</si>
  <si>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</si>
  <si>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</si>
  <si>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</si>
  <si>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</si>
  <si>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</si>
  <si>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</si>
  <si>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</si>
  <si>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</si>
  <si>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</si>
  <si>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</si>
  <si>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</si>
  <si>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</si>
  <si>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</si>
  <si>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</si>
  <si>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</si>
  <si>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</si>
  <si>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</si>
  <si>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</si>
  <si>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</si>
  <si>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</si>
  <si>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</si>
  <si>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</si>
  <si>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</si>
  <si>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</si>
  <si>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</si>
  <si>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</si>
  <si>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</si>
  <si>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</si>
  <si>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</si>
  <si>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</si>
  <si>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</si>
  <si>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</si>
  <si>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</si>
  <si>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</si>
  <si>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</si>
  <si>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</si>
  <si>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</si>
  <si>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</si>
  <si>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</si>
  <si>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</si>
  <si>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</si>
  <si>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</si>
  <si>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</si>
  <si>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</si>
  <si>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</si>
  <si>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</si>
  <si>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</si>
  <si>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</si>
  <si>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</si>
  <si>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</si>
  <si>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</si>
  <si>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</si>
  <si>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</si>
  <si>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</si>
  <si>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</si>
  <si>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</si>
  <si>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</si>
  <si>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</si>
  <si>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</si>
  <si>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</si>
  <si>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</si>
  <si>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</si>
  <si>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</si>
  <si>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</si>
  <si>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</si>
  <si>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</si>
  <si>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</si>
  <si>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</si>
  <si>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</si>
  <si>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</si>
  <si>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</si>
  <si>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</si>
  <si>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</si>
  <si>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</si>
  <si>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</si>
  <si>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</si>
  <si>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</si>
  <si>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</si>
  <si>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</si>
  <si>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</si>
  <si>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</si>
  <si>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</si>
  <si>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</si>
  <si>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</si>
  <si>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</si>
  <si>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</si>
  <si>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</si>
  <si>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</si>
  <si>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</si>
  <si>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</si>
  <si>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</si>
  <si>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</si>
  <si>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</si>
  <si>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</si>
  <si>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</si>
  <si>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</si>
  <si>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</si>
  <si>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</si>
  <si>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</si>
  <si>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</si>
  <si>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</si>
  <si>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</si>
  <si>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</si>
  <si>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</si>
  <si>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</si>
  <si>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</si>
  <si>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</si>
  <si>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</si>
  <si>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</si>
  <si>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</si>
  <si>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</si>
  <si>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</si>
  <si>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</si>
  <si>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</si>
  <si>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</si>
  <si>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</si>
  <si>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</si>
  <si>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</si>
  <si>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</si>
  <si>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</si>
  <si>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</si>
  <si>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</si>
  <si>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</si>
  <si>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</si>
  <si>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</si>
  <si>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</si>
  <si>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</si>
  <si>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</si>
  <si>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</si>
  <si>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</si>
  <si>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</si>
  <si>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</si>
  <si>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</si>
  <si>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</si>
  <si>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</si>
  <si>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</si>
  <si>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</si>
  <si>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</si>
  <si>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</si>
  <si>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</si>
  <si>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</si>
  <si>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</si>
  <si>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</si>
  <si>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</si>
  <si>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</si>
  <si>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</si>
  <si>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</si>
  <si>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</si>
  <si>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</si>
  <si>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</si>
  <si>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</si>
  <si>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</si>
  <si>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</si>
  <si>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</si>
  <si>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</si>
  <si>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</si>
  <si>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</si>
  <si>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</si>
  <si>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</si>
  <si>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</si>
  <si>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</si>
  <si>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</si>
  <si>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</si>
  <si>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</si>
  <si>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</si>
  <si>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</si>
  <si>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</si>
  <si>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</si>
  <si>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</si>
  <si>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</si>
  <si>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</si>
  <si>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</si>
  <si>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</si>
  <si>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</si>
  <si>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</si>
  <si>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</si>
  <si>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</si>
  <si>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</si>
  <si>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</si>
  <si>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</si>
  <si>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</si>
  <si>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</si>
  <si>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</si>
  <si>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</si>
  <si>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</si>
  <si>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</si>
  <si>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</si>
  <si>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</si>
  <si>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</si>
  <si>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</si>
  <si>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</si>
  <si>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</si>
  <si>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</si>
  <si>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</si>
  <si>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</si>
  <si>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</si>
  <si>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</si>
  <si>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</si>
  <si>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</si>
  <si>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</si>
  <si>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</si>
  <si>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</si>
  <si>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</si>
  <si>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</si>
  <si>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</si>
  <si>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</si>
  <si>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</si>
  <si>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</si>
  <si>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</si>
  <si>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</si>
  <si>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</si>
  <si>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</si>
  <si>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</si>
  <si>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</si>
  <si>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</si>
  <si>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</si>
  <si>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</si>
  <si>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</si>
  <si>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</si>
  <si>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</si>
  <si>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</si>
  <si>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</si>
  <si>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</si>
  <si>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</si>
  <si>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</si>
  <si>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</si>
  <si>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</si>
  <si>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</si>
  <si>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</si>
  <si>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</si>
  <si>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</si>
  <si>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</si>
  <si>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</si>
  <si>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</si>
  <si>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</si>
  <si>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</si>
  <si>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</si>
  <si>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</si>
  <si>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</si>
  <si>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</si>
  <si>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</si>
  <si>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</si>
  <si>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</si>
  <si>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</si>
  <si>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</si>
  <si>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</si>
  <si>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</si>
  <si>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</si>
  <si>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</si>
  <si>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</si>
  <si>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</si>
  <si>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</si>
  <si>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</si>
  <si>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</si>
  <si>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</si>
  <si>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</si>
  <si>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</si>
  <si>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</si>
  <si>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</si>
  <si>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</si>
  <si>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</si>
  <si>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</si>
  <si>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</si>
  <si>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</si>
  <si>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</si>
  <si>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</si>
  <si>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</si>
  <si>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</si>
  <si>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</si>
  <si>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</si>
  <si>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</si>
  <si>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</si>
  <si>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</si>
  <si>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</si>
  <si>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</si>
  <si>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</si>
  <si>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</si>
  <si>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</si>
  <si>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</si>
  <si>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</si>
  <si>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</si>
  <si>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</si>
  <si>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</si>
  <si>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</si>
  <si>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</si>
  <si>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</si>
  <si>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</si>
  <si>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</si>
  <si>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</si>
  <si>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</si>
  <si>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</si>
  <si>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</si>
  <si>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</si>
  <si>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</si>
  <si>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</si>
  <si>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</si>
  <si>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</si>
  <si>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</si>
  <si>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</si>
  <si>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</si>
  <si>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</si>
  <si>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</si>
  <si>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</si>
  <si>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</si>
  <si>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</si>
  <si>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</si>
  <si>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</si>
  <si>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</si>
  <si>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</si>
  <si>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</si>
  <si>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</si>
  <si>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</si>
  <si>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</si>
  <si>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</si>
  <si>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</si>
  <si>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</si>
  <si>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</si>
  <si>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</si>
  <si>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</si>
  <si>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</si>
  <si>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</si>
  <si>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</si>
  <si>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</si>
  <si>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</si>
  <si>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</si>
  <si>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</si>
  <si>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</si>
  <si>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</si>
  <si>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</si>
  <si>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</si>
  <si>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</si>
  <si>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</si>
  <si>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</si>
  <si>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</si>
  <si>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</si>
  <si>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</si>
  <si>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</si>
  <si>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</si>
  <si>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</si>
  <si>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</si>
  <si>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</si>
  <si>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</si>
  <si>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</si>
  <si>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</si>
  <si>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</si>
  <si>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</si>
  <si>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</si>
  <si>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</si>
  <si>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</si>
  <si>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</si>
  <si>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</si>
  <si>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</si>
  <si>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</si>
  <si>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</si>
  <si>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</si>
  <si>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</si>
  <si>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</si>
  <si>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</si>
  <si>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</si>
  <si>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</si>
  <si>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</si>
  <si>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</si>
  <si>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</si>
  <si>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</si>
  <si>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</si>
  <si>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</si>
  <si>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</si>
  <si>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</si>
  <si>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</si>
  <si>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</si>
  <si>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</si>
  <si>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</si>
  <si>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</si>
  <si>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</si>
  <si>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</si>
  <si>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</si>
  <si>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</si>
  <si>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</si>
  <si>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</si>
  <si>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</si>
  <si>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</si>
  <si>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</si>
  <si>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</si>
  <si>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</si>
  <si>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</si>
  <si>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</si>
  <si>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</si>
  <si>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</si>
  <si>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</si>
  <si>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</si>
  <si>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</si>
  <si>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</si>
  <si>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</si>
  <si>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</si>
  <si>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</si>
  <si>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</si>
  <si>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</si>
  <si>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</si>
  <si>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</si>
  <si>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</si>
  <si>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</si>
  <si>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</si>
  <si>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</si>
  <si>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</si>
  <si>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</si>
  <si>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</si>
  <si>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</si>
  <si>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</si>
  <si>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</si>
  <si>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</si>
  <si>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</si>
  <si>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</si>
  <si>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</si>
  <si>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</si>
  <si>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</si>
  <si>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</si>
  <si>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</si>
  <si>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</si>
  <si>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</si>
  <si>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</si>
  <si>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</si>
  <si>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</si>
  <si>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</si>
  <si>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</si>
  <si>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</si>
  <si>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</si>
  <si>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</si>
  <si>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</si>
  <si>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</si>
  <si>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</si>
  <si>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</si>
  <si>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</si>
  <si>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</si>
  <si>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</si>
  <si>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</si>
  <si>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</si>
  <si>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</si>
  <si>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</si>
  <si>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</si>
  <si>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</si>
  <si>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</si>
  <si>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</si>
  <si>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</si>
  <si>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</si>
  <si>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</si>
  <si>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</si>
  <si>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</si>
  <si>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</si>
  <si>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</si>
  <si>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</si>
  <si>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</si>
  <si>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</si>
  <si>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</si>
  <si>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</si>
  <si>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</si>
  <si>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</si>
  <si>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</si>
  <si>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</si>
  <si>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</si>
  <si>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</si>
  <si>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</si>
  <si>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</si>
  <si>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</si>
  <si>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</si>
  <si>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</si>
  <si>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</si>
  <si>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</si>
  <si>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</si>
  <si>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</si>
  <si>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</si>
  <si>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</si>
  <si>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</si>
  <si>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</si>
  <si>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</si>
  <si>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</si>
  <si>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</si>
  <si>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</si>
  <si>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</si>
  <si>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</si>
  <si>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</si>
  <si>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</si>
  <si>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</si>
  <si>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</si>
  <si>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</si>
  <si>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</si>
  <si>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</si>
  <si>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</si>
  <si>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</si>
  <si>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</si>
  <si>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</si>
  <si>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</si>
  <si>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</si>
  <si>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</si>
  <si>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</si>
  <si>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</si>
  <si>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</si>
  <si>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</si>
  <si>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</si>
  <si>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</si>
  <si>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</si>
  <si>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</si>
  <si>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</si>
  <si>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</si>
  <si>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</si>
  <si>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</si>
  <si>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</si>
  <si>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</si>
  <si>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</si>
  <si>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</si>
  <si>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</si>
  <si>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</si>
  <si>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</si>
  <si>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</si>
  <si>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</si>
  <si>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</si>
  <si>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</si>
  <si>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</si>
  <si>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</si>
  <si>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</si>
  <si>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</si>
  <si>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</si>
  <si>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</si>
  <si>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</si>
  <si>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</si>
  <si>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</si>
  <si>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</si>
  <si>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</si>
  <si>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</si>
  <si>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</si>
  <si>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</si>
  <si>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</si>
  <si>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</si>
  <si>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</si>
  <si>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</si>
  <si>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</si>
  <si>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</si>
  <si>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</si>
  <si>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</si>
  <si>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</si>
  <si>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</si>
  <si>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</si>
  <si>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</si>
  <si>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</si>
  <si>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</si>
  <si>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</si>
  <si>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</si>
  <si>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</si>
  <si>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</si>
  <si>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</si>
  <si>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</si>
  <si>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</si>
  <si>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</si>
  <si>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</si>
  <si>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</si>
  <si>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</si>
  <si>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</si>
  <si>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</si>
  <si>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</si>
  <si>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</si>
  <si>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</si>
  <si>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</si>
  <si>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</si>
  <si>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</si>
  <si>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</si>
  <si>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</si>
  <si>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</si>
  <si>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</si>
  <si>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</si>
  <si>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</si>
  <si>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</si>
  <si>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</si>
  <si>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</si>
  <si>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</si>
  <si>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</si>
  <si>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</si>
  <si>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</si>
  <si>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</si>
  <si>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</si>
  <si>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</si>
  <si>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</si>
  <si>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</si>
  <si>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</si>
  <si>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</si>
  <si>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</si>
  <si>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</si>
  <si>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</si>
  <si>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</si>
  <si>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</si>
  <si>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</si>
  <si>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</si>
  <si>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</si>
  <si>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</si>
  <si>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</si>
  <si>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</si>
  <si>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</si>
  <si>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</si>
  <si>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</si>
  <si>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</si>
  <si>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</si>
  <si>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</si>
  <si>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</si>
  <si>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</si>
  <si>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</si>
  <si>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</si>
  <si>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</si>
  <si>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</si>
  <si>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</si>
  <si>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</si>
  <si>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</si>
  <si>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</si>
  <si>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</si>
  <si>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</si>
  <si>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</si>
  <si>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</si>
  <si>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</si>
  <si>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</si>
  <si>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</si>
  <si>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</si>
  <si>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</si>
  <si>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</si>
  <si>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</si>
  <si>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</si>
  <si>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</si>
  <si>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</si>
  <si>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</si>
  <si>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</si>
  <si>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</si>
  <si>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</si>
  <si>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</si>
  <si>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</si>
  <si>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</si>
  <si>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</si>
  <si>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</si>
  <si>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</si>
  <si>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</si>
  <si>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</si>
  <si>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</si>
  <si>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</si>
  <si>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</si>
  <si>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</si>
  <si>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</si>
  <si>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</si>
  <si>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</si>
  <si>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</si>
  <si>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</si>
  <si>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</si>
  <si>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</si>
  <si>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</si>
  <si>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</si>
  <si>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</si>
  <si>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</si>
  <si>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</si>
  <si>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</si>
  <si>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</si>
  <si>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</si>
  <si>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</si>
  <si>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</si>
  <si>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</si>
  <si>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</si>
  <si>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</si>
  <si>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</si>
  <si>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</si>
  <si>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</si>
  <si>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</si>
  <si>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</si>
  <si>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</si>
  <si>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</si>
  <si>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</si>
  <si>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</si>
  <si>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</si>
  <si>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</si>
  <si>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</si>
  <si>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</si>
  <si>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</si>
  <si>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</si>
  <si>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</si>
  <si>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</si>
  <si>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</si>
  <si>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</si>
  <si>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</si>
  <si>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</si>
  <si>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</si>
  <si>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</si>
  <si>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</si>
  <si>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</si>
  <si>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</si>
  <si>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</si>
  <si>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</si>
  <si>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</si>
  <si>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</si>
  <si>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</si>
  <si>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</si>
  <si>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</si>
  <si>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</si>
  <si>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</si>
  <si>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</si>
  <si>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</si>
  <si>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</si>
  <si>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</si>
  <si>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</si>
  <si>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</si>
  <si>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</si>
  <si>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</si>
  <si>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</si>
  <si>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</si>
  <si>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</si>
  <si>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</si>
  <si>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</si>
  <si>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</si>
  <si>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</si>
  <si>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</si>
  <si>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</si>
  <si>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</si>
  <si>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</si>
  <si>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</si>
  <si>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</si>
  <si>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</si>
  <si>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</si>
  <si>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</si>
  <si>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</si>
  <si>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</si>
  <si>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</si>
  <si>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</si>
  <si>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</si>
  <si>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</si>
  <si>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</si>
  <si>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</si>
  <si>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</si>
  <si>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</si>
  <si>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</si>
  <si>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</si>
  <si>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</si>
  <si>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</si>
  <si>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</si>
  <si>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</si>
  <si>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</si>
  <si>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</si>
  <si>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</si>
  <si>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</si>
  <si>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</si>
  <si>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</si>
  <si>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</si>
  <si>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</si>
  <si>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</si>
  <si>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</si>
  <si>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</si>
  <si>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</si>
  <si>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</si>
  <si>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</si>
  <si>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</si>
  <si>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</si>
  <si>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</si>
  <si>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</si>
  <si>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</si>
  <si>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</si>
  <si>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</si>
  <si>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</si>
  <si>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</si>
  <si>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</si>
  <si>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</si>
  <si>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</si>
  <si>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</si>
  <si>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</si>
  <si>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</si>
  <si>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</si>
  <si>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</si>
  <si>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</si>
  <si>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</si>
  <si>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</si>
  <si>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</si>
  <si>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</si>
  <si>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</si>
  <si>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</si>
  <si>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</si>
  <si>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</si>
  <si>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</si>
  <si>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</si>
  <si>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</si>
  <si>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</si>
  <si>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</si>
  <si>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</si>
  <si>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</si>
  <si>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</si>
  <si>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</si>
  <si>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</si>
  <si>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</si>
  <si>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</si>
  <si>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</si>
  <si>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</si>
  <si>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</si>
  <si>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</si>
  <si>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</si>
  <si>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</si>
  <si>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</si>
  <si>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</si>
  <si>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</si>
  <si>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</si>
  <si>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</si>
  <si>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</si>
  <si>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</si>
  <si>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</si>
  <si>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</si>
  <si>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</si>
  <si>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</si>
  <si>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</si>
  <si>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</si>
  <si>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</si>
  <si>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</si>
  <si>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</si>
  <si>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</si>
  <si>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</si>
  <si>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</si>
  <si>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</si>
  <si>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</si>
  <si>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</si>
  <si>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</si>
  <si>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</si>
  <si>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</si>
  <si>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</si>
  <si>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</si>
  <si>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</si>
  <si>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</si>
  <si>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</si>
  <si>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</si>
  <si>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</si>
  <si>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</si>
  <si>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</si>
  <si>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</si>
  <si>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</si>
  <si>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</si>
  <si>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</si>
  <si>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</si>
  <si>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</si>
  <si>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</si>
  <si>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</si>
  <si>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</si>
  <si>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</si>
  <si>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</si>
  <si>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</si>
  <si>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</si>
  <si>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</si>
  <si>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</si>
  <si>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</si>
  <si>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</si>
  <si>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</si>
  <si>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</si>
  <si>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</si>
  <si>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</si>
  <si>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</si>
  <si>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</si>
  <si>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</si>
  <si>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</si>
  <si>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</si>
  <si>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</si>
  <si>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</si>
  <si>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</si>
  <si>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</si>
  <si>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</si>
  <si>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</si>
  <si>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</si>
  <si>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</si>
  <si>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</si>
  <si>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</si>
  <si>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</si>
  <si>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</si>
  <si>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</si>
  <si>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</si>
  <si>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</si>
  <si>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</si>
  <si>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</si>
  <si>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</si>
  <si>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</si>
  <si>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</si>
  <si>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</si>
  <si>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</si>
  <si>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</si>
  <si>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</si>
  <si>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</si>
  <si>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</si>
  <si>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</si>
  <si>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</si>
  <si>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</si>
  <si>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</si>
  <si>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</si>
  <si>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</si>
  <si>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</si>
  <si>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</si>
  <si>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</si>
  <si>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</si>
  <si>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</si>
  <si>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</si>
  <si>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</si>
  <si>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</si>
  <si>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</si>
  <si>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</si>
  <si>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</si>
  <si>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</si>
  <si>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</si>
  <si>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</si>
  <si>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</si>
  <si>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</si>
  <si>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</si>
  <si>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</si>
  <si>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</si>
  <si>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</si>
  <si>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</si>
  <si>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</si>
  <si>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</si>
  <si>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</si>
  <si>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</si>
  <si>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</si>
  <si>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</si>
  <si>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</si>
  <si>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</si>
  <si>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</si>
  <si>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</si>
  <si>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</si>
  <si>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</si>
  <si>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</si>
  <si>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</si>
  <si>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</si>
  <si>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</si>
  <si>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</si>
  <si>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</si>
  <si>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</si>
  <si>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</si>
  <si>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</si>
  <si>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</si>
  <si>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</si>
  <si>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</si>
  <si>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</si>
  <si>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</si>
  <si>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</si>
  <si>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</si>
  <si>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</si>
  <si>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</si>
  <si>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</si>
  <si>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</si>
  <si>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</si>
  <si>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</si>
  <si>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</si>
  <si>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</si>
  <si>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</si>
  <si>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</si>
  <si>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</si>
  <si>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</si>
  <si>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</si>
  <si>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</si>
  <si>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</si>
  <si>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</si>
  <si>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</si>
  <si>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</si>
  <si>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</si>
  <si>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</si>
  <si>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</si>
  <si>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</si>
  <si>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</si>
  <si>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</si>
  <si>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</si>
  <si>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</si>
  <si>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</si>
  <si>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</si>
  <si>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</si>
  <si>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</si>
  <si>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</si>
  <si>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</si>
  <si>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</si>
  <si>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</si>
  <si>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</si>
  <si>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</si>
  <si>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</si>
  <si>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</si>
  <si>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</si>
  <si>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</si>
  <si>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</si>
  <si>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</si>
  <si>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</si>
  <si>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</si>
  <si>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</si>
  <si>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</si>
  <si>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</si>
  <si>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</si>
  <si>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</si>
  <si>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</si>
  <si>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</si>
  <si>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</si>
  <si>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</si>
  <si>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</si>
  <si>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</si>
  <si>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</si>
  <si>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</si>
  <si>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</si>
  <si>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</si>
  <si>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</si>
  <si>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</si>
  <si>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</si>
  <si>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</si>
  <si>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</si>
  <si>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</si>
  <si>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</si>
  <si>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</si>
  <si>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</si>
  <si>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</si>
  <si>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</si>
  <si>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</si>
  <si>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</si>
  <si>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</si>
  <si>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</si>
  <si>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</si>
  <si>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</si>
  <si>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</si>
  <si>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</si>
  <si>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</si>
  <si>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</si>
  <si>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</si>
  <si>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</si>
  <si>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</si>
  <si>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</si>
  <si>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</si>
  <si>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</si>
  <si>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</si>
  <si>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</si>
  <si>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</si>
  <si>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</si>
  <si>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</si>
  <si>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</si>
  <si>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</si>
  <si>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</si>
  <si>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</si>
  <si>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</si>
  <si>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</si>
  <si>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</si>
  <si>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</si>
  <si>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</si>
  <si>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</si>
  <si>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</si>
  <si>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</si>
  <si>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</si>
  <si>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</si>
  <si>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</si>
  <si>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</si>
  <si>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</si>
  <si>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</si>
  <si>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</si>
  <si>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</si>
  <si>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</si>
  <si>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</si>
  <si>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</si>
  <si>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</si>
  <si>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</si>
  <si>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</si>
  <si>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</si>
  <si>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</si>
  <si>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</si>
  <si>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</si>
  <si>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</si>
  <si>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</si>
  <si>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</si>
  <si>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</si>
  <si>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</si>
  <si>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</si>
  <si>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</si>
  <si>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</si>
  <si>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</si>
  <si>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</si>
  <si>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</si>
  <si>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</si>
  <si>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</si>
  <si>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</si>
  <si>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</si>
  <si>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</si>
  <si>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</si>
  <si>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</si>
  <si>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</si>
  <si>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</si>
  <si>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</si>
  <si>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</si>
  <si>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</si>
  <si>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</si>
  <si>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</si>
  <si>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</si>
  <si>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</si>
  <si>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</si>
  <si>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</si>
  <si>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</si>
  <si>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</si>
  <si>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</si>
  <si>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</si>
  <si>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</si>
  <si>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</si>
  <si>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</si>
  <si>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</si>
  <si>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</si>
  <si>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</si>
  <si>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</si>
  <si>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</si>
  <si>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</si>
  <si>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</si>
  <si>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</si>
  <si>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</si>
  <si>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</si>
  <si>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</si>
  <si>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</si>
  <si>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</si>
  <si>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</si>
  <si>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</si>
  <si>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</si>
  <si>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</si>
  <si>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</si>
  <si>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</si>
  <si>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</si>
  <si>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</si>
  <si>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</si>
  <si>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</si>
  <si>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</si>
  <si>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</si>
  <si>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</si>
  <si>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</si>
  <si>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</si>
  <si>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</si>
  <si>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</si>
  <si>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</si>
  <si>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</si>
  <si>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</si>
  <si>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</si>
  <si>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</si>
  <si>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</si>
  <si>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</si>
  <si>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</si>
  <si>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</si>
  <si>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</si>
  <si>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</si>
  <si>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</si>
  <si>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</si>
  <si>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</si>
  <si>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</si>
  <si>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</si>
  <si>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</si>
  <si>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</si>
  <si>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</si>
  <si>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</si>
  <si>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</si>
  <si>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</si>
  <si>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</si>
  <si>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</si>
  <si>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</si>
  <si>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</si>
  <si>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</si>
  <si>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</si>
  <si>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</si>
  <si>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</si>
  <si>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</si>
  <si>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</si>
  <si>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</si>
  <si>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</si>
  <si>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</si>
  <si>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</si>
  <si>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</si>
  <si>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</si>
  <si>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</si>
  <si>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</si>
  <si>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</si>
  <si>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</si>
  <si>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</si>
  <si>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</si>
  <si>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</si>
  <si>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</si>
  <si>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</si>
  <si>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</si>
  <si>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</si>
  <si>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</si>
  <si>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</si>
  <si>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</si>
  <si>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</si>
  <si>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</si>
  <si>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</si>
  <si>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</si>
  <si>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</si>
  <si>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</si>
  <si>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</si>
  <si>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</si>
  <si>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</si>
  <si>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</si>
  <si>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</si>
  <si>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</si>
  <si>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</si>
  <si>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</si>
  <si>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</si>
  <si>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</si>
  <si>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</si>
  <si>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</si>
  <si>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</si>
  <si>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</si>
  <si>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</si>
  <si>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</si>
  <si>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</si>
  <si>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</si>
  <si>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</si>
  <si>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</si>
  <si>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</si>
  <si>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</si>
  <si>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</si>
  <si>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</si>
  <si>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</si>
  <si>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</si>
  <si>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</si>
  <si>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</si>
  <si>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</si>
  <si>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</si>
  <si>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</si>
  <si>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</si>
  <si>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</si>
  <si>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</si>
  <si>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</si>
  <si>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</si>
  <si>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</si>
  <si>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</si>
  <si>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</si>
  <si>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</si>
  <si>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</si>
  <si>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</si>
  <si>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</si>
  <si>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</si>
  <si>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</si>
  <si>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</si>
  <si>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</si>
  <si>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</si>
  <si>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</si>
  <si>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</si>
  <si>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</si>
  <si>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</si>
  <si>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</si>
  <si>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</si>
  <si>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</si>
  <si>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</si>
  <si>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</si>
  <si>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</si>
  <si>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</si>
  <si>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</si>
  <si>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</si>
  <si>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</si>
  <si>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</si>
  <si>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</si>
  <si>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</si>
  <si>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</si>
  <si>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</si>
  <si>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</si>
  <si>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</si>
  <si>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</si>
  <si>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</si>
  <si>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</si>
  <si>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</si>
  <si>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</si>
  <si>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</si>
  <si>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</si>
  <si>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</si>
  <si>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</si>
  <si>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</si>
  <si>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</si>
  <si>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</si>
  <si>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</si>
  <si>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</si>
  <si>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</si>
  <si>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</si>
  <si>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</si>
  <si>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</si>
  <si>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</si>
  <si>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</si>
  <si>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</si>
  <si>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</si>
  <si>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</si>
  <si>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</si>
  <si>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</si>
  <si>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</si>
  <si>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</si>
  <si>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</si>
  <si>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</si>
  <si>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</si>
  <si>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</si>
  <si>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</si>
  <si>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</si>
  <si>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</si>
  <si>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</si>
  <si>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</si>
  <si>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</si>
  <si>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</si>
  <si>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</si>
  <si>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</si>
  <si>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</si>
  <si>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</si>
  <si>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</si>
  <si>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</si>
  <si>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</si>
  <si>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</si>
  <si>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</si>
  <si>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</si>
  <si>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</si>
  <si>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</si>
  <si>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</si>
  <si>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</si>
  <si>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</si>
  <si>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</si>
  <si>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</si>
  <si>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</si>
  <si>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</si>
  <si>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</si>
  <si>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</si>
  <si>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</si>
  <si>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</si>
  <si>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</si>
  <si>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</si>
  <si>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</si>
  <si>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</si>
  <si>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</si>
  <si>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</si>
  <si>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</si>
  <si>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</si>
  <si>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</si>
  <si>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</si>
  <si>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</si>
  <si>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</si>
  <si>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</si>
  <si>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</si>
  <si>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</si>
  <si>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</si>
  <si>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</si>
  <si>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</si>
  <si>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</si>
  <si>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</si>
  <si>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</si>
  <si>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</si>
  <si>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</si>
  <si>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</si>
  <si>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</si>
  <si>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</si>
  <si>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</si>
  <si>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</si>
  <si>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</si>
  <si>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</si>
  <si>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</si>
  <si>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</si>
  <si>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</si>
  <si>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</si>
  <si>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</si>
  <si>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</si>
  <si>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</si>
  <si>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</si>
  <si>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</si>
  <si>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</si>
  <si>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</si>
  <si>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</si>
  <si>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</si>
  <si>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</si>
  <si>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</si>
  <si>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</si>
  <si>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</si>
  <si>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</si>
  <si>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</si>
  <si>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</si>
  <si>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</si>
  <si>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</si>
  <si>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</si>
  <si>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</si>
  <si>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</si>
  <si>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</si>
  <si>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</si>
  <si>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</si>
  <si>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</si>
  <si>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</si>
  <si>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</si>
  <si>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</si>
  <si>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</si>
  <si>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</si>
  <si>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</si>
  <si>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</si>
  <si>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</si>
  <si>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</si>
  <si>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</si>
  <si>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</si>
  <si>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</si>
  <si>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</si>
  <si>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</si>
  <si>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</si>
  <si>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</si>
  <si>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</si>
  <si>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</si>
  <si>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</si>
  <si>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</si>
  <si>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</si>
  <si>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</si>
  <si>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</si>
  <si>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</si>
  <si>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</si>
  <si>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</si>
  <si>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</si>
  <si>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</si>
  <si>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</si>
  <si>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</si>
  <si>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</si>
  <si>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</si>
  <si>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</si>
  <si>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</si>
  <si>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</si>
  <si>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</si>
  <si>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</si>
  <si>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</si>
  <si>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</si>
  <si>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</si>
  <si>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</si>
  <si>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</si>
  <si>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</si>
  <si>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</si>
  <si>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</si>
  <si>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</si>
  <si>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</si>
  <si>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</si>
  <si>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</si>
  <si>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</si>
  <si>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</si>
  <si>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</si>
  <si>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</si>
  <si>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</si>
  <si>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</si>
  <si>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</si>
  <si>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</si>
  <si>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</si>
  <si>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</si>
  <si>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</si>
  <si>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</si>
  <si>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</si>
  <si>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</si>
  <si>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</si>
  <si>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</si>
  <si>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</si>
  <si>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</si>
  <si>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</si>
  <si>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</si>
  <si>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</si>
  <si>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</si>
  <si>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</si>
  <si>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</si>
  <si>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</si>
  <si>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</si>
  <si>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</si>
  <si>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</si>
  <si>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</si>
  <si>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</si>
  <si>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</si>
  <si>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</si>
  <si>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</si>
  <si>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</si>
  <si>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</si>
  <si>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</si>
  <si>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</si>
  <si>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</si>
  <si>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</si>
  <si>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</si>
  <si>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</si>
  <si>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</si>
  <si>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</si>
  <si>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</si>
  <si>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</si>
  <si>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</si>
  <si>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</si>
  <si>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</si>
  <si>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</si>
  <si>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</si>
  <si>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</si>
  <si>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</si>
  <si>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</si>
  <si>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</si>
  <si>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</si>
  <si>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</si>
  <si>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</si>
  <si>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</si>
  <si>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</si>
  <si>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</si>
  <si>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</si>
  <si>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</si>
  <si>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</si>
  <si>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</si>
  <si>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</si>
  <si>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</si>
  <si>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</si>
  <si>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</si>
  <si>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</si>
  <si>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</si>
  <si>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</si>
  <si>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</si>
  <si>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</si>
  <si>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</si>
  <si>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</si>
  <si>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</si>
  <si>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</si>
  <si>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</si>
  <si>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</si>
  <si>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</si>
  <si>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</si>
  <si>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</si>
  <si>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</si>
  <si>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</si>
  <si>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</si>
  <si>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</si>
  <si>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</si>
  <si>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</si>
  <si>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</si>
  <si>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</si>
  <si>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</si>
  <si>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</si>
  <si>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</si>
  <si>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</si>
  <si>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</si>
  <si>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</si>
  <si>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</si>
  <si>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</si>
  <si>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</si>
  <si>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</si>
  <si>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</si>
  <si>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</si>
  <si>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</si>
  <si>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</si>
  <si>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</si>
  <si>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</si>
  <si>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</si>
  <si>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</si>
  <si>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</si>
  <si>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</si>
  <si>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</si>
  <si>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</si>
  <si>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</si>
  <si>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</si>
  <si>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</si>
  <si>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</si>
  <si>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</si>
  <si>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</si>
  <si>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</si>
  <si>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</si>
  <si>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</si>
  <si>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</si>
  <si>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</si>
  <si>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</si>
  <si>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</si>
  <si>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</si>
  <si>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</si>
  <si>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</si>
  <si>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</si>
  <si>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</si>
  <si>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</si>
  <si>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</si>
  <si>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</si>
  <si>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</si>
  <si>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</si>
  <si>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</si>
  <si>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</si>
  <si>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</si>
  <si>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</si>
  <si>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</si>
  <si>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</si>
  <si>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</si>
  <si>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</si>
  <si>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</si>
  <si>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</si>
  <si>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</si>
  <si>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</si>
  <si>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</si>
  <si>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</si>
  <si>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</si>
  <si>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</si>
  <si>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</si>
  <si>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</si>
  <si>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</si>
  <si>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</si>
  <si>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</si>
  <si>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</si>
  <si>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</si>
  <si>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</si>
  <si>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</si>
  <si>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</si>
  <si>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</si>
  <si>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</si>
  <si>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</si>
  <si>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</si>
  <si>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</si>
  <si>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</si>
  <si>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</si>
  <si>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</si>
  <si>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</si>
  <si>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</si>
  <si>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</si>
  <si>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</si>
  <si>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</si>
  <si>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</si>
  <si>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</si>
  <si>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</si>
  <si>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</si>
  <si>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</si>
  <si>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</si>
  <si>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</si>
  <si>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</si>
  <si>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</si>
  <si>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</si>
  <si>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</si>
  <si>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</si>
  <si>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</si>
  <si>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</si>
  <si>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</si>
  <si>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</si>
  <si>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</si>
  <si>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</si>
  <si>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</si>
  <si>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</si>
  <si>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</si>
  <si>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</si>
  <si>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</si>
  <si>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</si>
  <si>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</si>
  <si>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</si>
  <si>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</si>
  <si>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</si>
  <si>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</si>
  <si>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</si>
  <si>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</si>
  <si>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</si>
  <si>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</si>
  <si>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</si>
  <si>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</si>
  <si>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</si>
  <si>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</si>
  <si>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</si>
  <si>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</si>
  <si>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</si>
  <si>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</si>
  <si>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</si>
  <si>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</si>
  <si>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</si>
  <si>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</si>
  <si>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</si>
  <si>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</si>
  <si>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</si>
  <si>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</si>
  <si>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</si>
  <si>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</si>
  <si>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</si>
  <si>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</si>
  <si>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</si>
  <si>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</si>
  <si>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</si>
  <si>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</si>
  <si>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</si>
  <si>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</si>
  <si>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</si>
  <si>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</si>
  <si>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</si>
  <si>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</si>
  <si>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</si>
  <si>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</si>
  <si>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</si>
  <si>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</si>
  <si>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</si>
  <si>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</si>
  <si>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</si>
  <si>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</si>
  <si>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</si>
  <si>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</si>
  <si>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</si>
  <si>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</si>
  <si>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</si>
  <si>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</si>
  <si>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</si>
  <si>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</si>
  <si>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</si>
  <si>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</si>
  <si>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</si>
  <si>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</si>
  <si>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</si>
  <si>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</si>
  <si>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</si>
  <si>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</si>
  <si>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</si>
  <si>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</si>
  <si>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</si>
  <si>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</si>
  <si>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</si>
  <si>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</si>
  <si>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</si>
  <si>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</si>
  <si>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</si>
  <si>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</si>
  <si>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</si>
  <si>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</si>
  <si>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</si>
  <si>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</si>
  <si>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</si>
  <si>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</si>
  <si>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</si>
  <si>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</si>
  <si>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</si>
  <si>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</si>
  <si>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</si>
  <si>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</si>
  <si>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</si>
  <si>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</si>
  <si>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</si>
  <si>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</si>
  <si>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</si>
  <si>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</si>
  <si>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</si>
  <si>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</si>
  <si>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</si>
  <si>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</si>
  <si>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</si>
  <si>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</si>
  <si>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</si>
  <si>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</si>
  <si>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</si>
  <si>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</si>
  <si>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</si>
  <si>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</si>
  <si>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</si>
  <si>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</si>
  <si>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</si>
  <si>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</si>
  <si>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</si>
  <si>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</si>
  <si>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</si>
  <si>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</si>
  <si>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</si>
  <si>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</si>
  <si>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</si>
  <si>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</si>
  <si>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</si>
  <si>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</si>
  <si>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</si>
  <si>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</si>
  <si>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</si>
  <si>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</si>
  <si>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</si>
  <si>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</si>
  <si>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</si>
  <si>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</si>
  <si>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</si>
  <si>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</si>
  <si>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</si>
  <si>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</si>
  <si>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</si>
  <si>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</si>
  <si>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</si>
  <si>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</si>
  <si>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</si>
  <si>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</si>
  <si>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</si>
  <si>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</si>
  <si>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</si>
  <si>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</si>
  <si>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</si>
  <si>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</si>
  <si>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</si>
  <si>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</si>
  <si>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</si>
  <si>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</si>
  <si>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</si>
  <si>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</si>
  <si>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</si>
  <si>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</si>
  <si>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</si>
  <si>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</si>
  <si>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</si>
  <si>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</si>
  <si>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</si>
  <si>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</si>
  <si>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</si>
  <si>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</si>
  <si>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</si>
  <si>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</si>
  <si>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</si>
  <si>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</si>
  <si>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</si>
  <si>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</si>
  <si>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</si>
  <si>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</si>
  <si>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</si>
  <si>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</si>
  <si>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</si>
  <si>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</si>
  <si>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</si>
  <si>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</si>
  <si>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</si>
  <si>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</si>
  <si>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</si>
  <si>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</si>
  <si>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</si>
  <si>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</si>
  <si>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</si>
  <si>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</si>
  <si>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</si>
  <si>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</si>
  <si>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</si>
  <si>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</si>
  <si>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</si>
  <si>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</si>
  <si>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</si>
  <si>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</si>
  <si>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</si>
  <si>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</si>
  <si>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</si>
  <si>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</si>
  <si>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</si>
  <si>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</si>
  <si>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</si>
  <si>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</si>
  <si>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</si>
  <si>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</si>
  <si>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</si>
  <si>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</si>
  <si>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</si>
  <si>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</si>
  <si>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</si>
  <si>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</si>
  <si>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</si>
  <si>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</si>
  <si>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</si>
  <si>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</si>
  <si>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</si>
  <si>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</si>
  <si>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</si>
  <si>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</si>
  <si>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</si>
  <si>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</si>
  <si>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</si>
  <si>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</si>
  <si>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</si>
  <si>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</si>
  <si>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</si>
  <si>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</si>
  <si>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</si>
  <si>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</si>
  <si>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</si>
  <si>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</si>
  <si>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</si>
  <si>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</si>
  <si>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</si>
  <si>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</si>
  <si>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</si>
  <si>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</si>
  <si>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</si>
  <si>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</si>
  <si>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</si>
  <si>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</si>
  <si>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</si>
  <si>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</si>
  <si>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</si>
  <si>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</si>
  <si>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</si>
  <si>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</si>
  <si>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</si>
  <si>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</si>
  <si>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</si>
  <si>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</si>
  <si>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</si>
  <si>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</si>
  <si>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</si>
  <si>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</si>
  <si>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</si>
  <si>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</si>
  <si>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</si>
  <si>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</si>
  <si>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</si>
  <si>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</si>
  <si>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</si>
  <si>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</si>
  <si>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</si>
  <si>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</si>
  <si>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</si>
  <si>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</si>
  <si>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</si>
  <si>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</si>
  <si>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</si>
  <si>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</si>
  <si>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</si>
  <si>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</si>
  <si>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</si>
  <si>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</si>
  <si>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</si>
  <si>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</si>
  <si>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</si>
  <si>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</si>
  <si>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</si>
  <si>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</si>
  <si>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</si>
  <si>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</si>
  <si>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</si>
  <si>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</si>
  <si>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</si>
  <si>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</si>
  <si>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</si>
  <si>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</si>
  <si>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</si>
  <si>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</si>
  <si>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</si>
  <si>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</si>
  <si>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</si>
  <si>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</si>
  <si>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</si>
  <si>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</si>
  <si>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</si>
  <si>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</si>
  <si>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</si>
  <si>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</si>
  <si>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</si>
  <si>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</si>
  <si>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</si>
  <si>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</si>
  <si>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</si>
  <si>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</si>
  <si>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</si>
  <si>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</si>
  <si>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</si>
  <si>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</si>
  <si>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</si>
  <si>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</si>
  <si>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</si>
  <si>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</si>
  <si>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</si>
  <si>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</si>
  <si>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</si>
  <si>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</si>
  <si>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</si>
  <si>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</si>
  <si>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</si>
  <si>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</si>
  <si>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</si>
  <si>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</si>
  <si>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</si>
  <si>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</si>
  <si>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</si>
  <si>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</si>
  <si>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</si>
  <si>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</si>
  <si>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</si>
  <si>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</si>
  <si>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</si>
  <si>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</si>
  <si>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</si>
  <si>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</si>
  <si>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</si>
  <si>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</si>
  <si>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</si>
  <si>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</si>
  <si>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</si>
  <si>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</si>
  <si>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</si>
  <si>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</si>
  <si>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</si>
  <si>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</si>
  <si>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</si>
  <si>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</si>
  <si>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</si>
  <si>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</si>
  <si>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</si>
  <si>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</si>
  <si>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</si>
  <si>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</si>
  <si>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</si>
  <si>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</si>
  <si>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</si>
  <si>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</si>
  <si>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</si>
  <si>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</si>
  <si>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</si>
  <si>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</si>
  <si>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</si>
  <si>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</si>
  <si>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</si>
  <si>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</si>
  <si>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</si>
  <si>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</si>
  <si>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</si>
  <si>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</si>
  <si>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</si>
  <si>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</si>
  <si>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</si>
  <si>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</si>
  <si>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</si>
  <si>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</si>
  <si>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</si>
  <si>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</si>
  <si>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</si>
  <si>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</si>
  <si>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</si>
  <si>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</si>
  <si>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</si>
  <si>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</si>
  <si>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</si>
  <si>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</si>
  <si>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</si>
  <si>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</si>
  <si>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</si>
  <si>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</si>
  <si>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</si>
  <si>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</si>
  <si>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</si>
  <si>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</si>
  <si>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</si>
  <si>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</si>
  <si>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</si>
  <si>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</si>
  <si>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</si>
  <si>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</si>
  <si>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</si>
  <si>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</si>
  <si>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</si>
  <si>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</si>
  <si>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</si>
  <si>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</si>
  <si>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</si>
  <si>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</si>
  <si>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</si>
  <si>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</si>
  <si>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</si>
  <si>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</si>
  <si>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</si>
  <si>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</si>
  <si>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</si>
  <si>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</si>
  <si>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</si>
  <si>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</si>
  <si>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</si>
  <si>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</si>
  <si>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</si>
  <si>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</si>
  <si>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</si>
  <si>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</si>
  <si>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</si>
  <si>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</si>
  <si>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</si>
  <si>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</si>
  <si>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</si>
  <si>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</si>
  <si>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</si>
  <si>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</si>
  <si>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</si>
  <si>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</si>
  <si>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</si>
  <si>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</si>
  <si>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</si>
  <si>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</si>
  <si>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</si>
  <si>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</si>
  <si>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</si>
  <si>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</si>
  <si>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</si>
  <si>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</si>
  <si>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</si>
  <si>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</si>
  <si>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</si>
  <si>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</si>
  <si>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</si>
  <si>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</si>
  <si>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</si>
  <si>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</si>
  <si>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</si>
  <si>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</si>
  <si>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</si>
  <si>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</si>
  <si>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</si>
  <si>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</si>
  <si>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</si>
  <si>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</si>
  <si>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</si>
  <si>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</si>
  <si>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</si>
  <si>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</si>
  <si>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</si>
  <si>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</si>
  <si>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</si>
  <si>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</si>
  <si>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</si>
  <si>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</si>
  <si>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</si>
  <si>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</si>
  <si>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</si>
  <si>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</si>
  <si>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</si>
  <si>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</si>
  <si>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</si>
  <si>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</si>
  <si>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</si>
  <si>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</si>
  <si>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</si>
  <si>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</si>
  <si>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</si>
  <si>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</si>
  <si>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</si>
  <si>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</si>
  <si>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</si>
  <si>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</si>
  <si>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</si>
  <si>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</si>
  <si>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</si>
  <si>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</si>
  <si>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</si>
  <si>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</si>
  <si>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</si>
  <si>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</si>
  <si>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</si>
  <si>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</si>
  <si>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</si>
  <si>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</si>
  <si>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</si>
  <si>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</si>
  <si>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</si>
  <si>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</si>
  <si>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</si>
  <si>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</si>
  <si>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</si>
  <si>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</si>
  <si>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</si>
  <si>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</si>
  <si>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</si>
  <si>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</si>
  <si>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</si>
  <si>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</si>
  <si>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</si>
  <si>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</si>
  <si>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</si>
  <si>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</si>
  <si>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</si>
  <si>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</si>
  <si>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</si>
  <si>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</si>
  <si>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</si>
  <si>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</si>
  <si>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</si>
  <si>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</si>
  <si>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</si>
  <si>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</si>
  <si>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</si>
  <si>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</si>
  <si>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</si>
  <si>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</si>
  <si>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</si>
  <si>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</si>
  <si>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</si>
  <si>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</si>
  <si>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</si>
  <si>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</si>
  <si>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</si>
  <si>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</si>
  <si>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</si>
  <si>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</si>
  <si>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</si>
  <si>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</si>
  <si>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</si>
  <si>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</si>
  <si>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</si>
  <si>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</si>
  <si>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</si>
  <si>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</si>
  <si>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</si>
  <si>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</si>
  <si>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</si>
  <si>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</si>
  <si>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</si>
  <si>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</si>
  <si>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</si>
  <si>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</si>
  <si>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</si>
  <si>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</si>
  <si>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</si>
  <si>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</si>
  <si>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</si>
  <si>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</si>
  <si>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</si>
  <si>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</si>
  <si>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</si>
  <si>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</si>
  <si>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</si>
  <si>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</si>
  <si>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</si>
  <si>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</si>
  <si>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</si>
  <si>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</si>
  <si>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</si>
  <si>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</si>
  <si>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</si>
  <si>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</si>
  <si>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</si>
  <si>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</si>
  <si>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</si>
  <si>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</si>
  <si>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</si>
  <si>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</si>
  <si>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</si>
  <si>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</si>
  <si>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</si>
  <si>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</si>
  <si>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</si>
  <si>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</si>
  <si>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</si>
  <si>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</si>
  <si>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</si>
  <si>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</si>
  <si>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</si>
  <si>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</si>
  <si>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</si>
  <si>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</si>
  <si>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</si>
  <si>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</si>
  <si>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</si>
  <si>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</si>
  <si>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</si>
  <si>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</si>
  <si>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</si>
  <si>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</si>
  <si>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</si>
  <si>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</si>
  <si>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</si>
  <si>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</si>
  <si>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</si>
  <si>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</si>
  <si>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</si>
  <si>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</si>
  <si>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</si>
  <si>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</si>
  <si>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</si>
  <si>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</si>
  <si>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</si>
  <si>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</si>
  <si>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</si>
  <si>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</si>
  <si>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</si>
  <si>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</si>
  <si>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</si>
  <si>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</si>
  <si>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</si>
  <si>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</si>
  <si>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</si>
  <si>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</si>
  <si>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</si>
  <si>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</si>
  <si>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</si>
  <si>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</si>
  <si>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</si>
  <si>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</si>
  <si>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</si>
  <si>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</si>
  <si>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</si>
  <si>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</si>
  <si>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</si>
  <si>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</si>
  <si>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</si>
  <si>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</si>
  <si>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</si>
  <si>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</si>
  <si>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</si>
  <si>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</si>
  <si>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</si>
  <si>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</si>
  <si>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</si>
  <si>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</si>
  <si>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</si>
  <si>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</si>
  <si>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</si>
  <si>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</si>
  <si>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</si>
  <si>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</si>
  <si>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</si>
  <si>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</si>
  <si>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</si>
  <si>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</si>
  <si>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</si>
  <si>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</si>
  <si>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</si>
  <si>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</si>
  <si>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</si>
  <si>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</si>
  <si>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</si>
  <si>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</si>
  <si>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</si>
  <si>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</si>
  <si>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</si>
  <si>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</si>
  <si>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</si>
  <si>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</si>
  <si>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</si>
  <si>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</si>
  <si>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</si>
  <si>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</si>
  <si>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</si>
  <si>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</si>
  <si>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</si>
  <si>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</si>
  <si>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</si>
  <si>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</si>
  <si>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</si>
  <si>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</si>
  <si>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</si>
  <si>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</si>
  <si>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</si>
  <si>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</si>
  <si>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</si>
  <si>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</si>
  <si>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</si>
  <si>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</si>
  <si>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</si>
  <si>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</si>
  <si>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</si>
  <si>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</si>
  <si>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</si>
  <si>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</si>
  <si>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</si>
  <si>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</si>
  <si>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</si>
  <si>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</si>
  <si>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</si>
  <si>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</si>
  <si>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</si>
  <si>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</si>
  <si>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</si>
  <si>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</si>
  <si>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</si>
  <si>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</si>
  <si>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</si>
  <si>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</si>
  <si>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</si>
  <si>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</si>
  <si>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</si>
  <si>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</si>
  <si>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</si>
  <si>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</si>
  <si>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</si>
  <si>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</si>
  <si>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</si>
  <si>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</si>
  <si>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</si>
  <si>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</si>
  <si>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</si>
  <si>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</si>
  <si>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</si>
  <si>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</si>
  <si>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</si>
  <si>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</si>
  <si>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</si>
  <si>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</si>
  <si>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</si>
  <si>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</si>
  <si>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</si>
  <si>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</si>
  <si>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</si>
  <si>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</si>
  <si>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</si>
  <si>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</si>
  <si>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</si>
  <si>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</si>
  <si>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</si>
  <si>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</si>
  <si>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</si>
  <si>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</si>
  <si>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</si>
  <si>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</si>
  <si>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</si>
  <si>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</si>
  <si>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</si>
  <si>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</si>
  <si>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</si>
  <si>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</si>
  <si>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</si>
  <si>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</si>
  <si>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</si>
  <si>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</si>
  <si>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</si>
  <si>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</si>
  <si>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</si>
  <si>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</si>
  <si>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</si>
  <si>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</si>
  <si>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</si>
  <si>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</si>
  <si>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</si>
  <si>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</si>
  <si>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</si>
  <si>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</si>
  <si>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</si>
  <si>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</si>
  <si>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</si>
  <si>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</si>
  <si>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</si>
  <si>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</si>
  <si>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</si>
  <si>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</si>
  <si>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</si>
  <si>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</si>
  <si>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</si>
  <si>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</si>
  <si>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</si>
  <si>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</si>
  <si>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</si>
  <si>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</si>
  <si>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</si>
  <si>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</si>
  <si>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</si>
  <si>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</si>
  <si>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</si>
  <si>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</si>
  <si>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</si>
  <si>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</si>
  <si>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</si>
  <si>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</si>
  <si>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</si>
  <si>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</si>
  <si>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</si>
  <si>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</si>
  <si>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</si>
  <si>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</si>
  <si>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</si>
  <si>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</si>
  <si>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</si>
  <si>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</si>
  <si>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</si>
  <si>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</si>
  <si>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</si>
  <si>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</si>
  <si>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</si>
  <si>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</si>
  <si>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</si>
  <si>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</si>
  <si>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</si>
  <si>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</si>
  <si>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</si>
  <si>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</si>
  <si>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</si>
  <si>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</si>
  <si>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</si>
  <si>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</si>
  <si>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</si>
  <si>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</si>
  <si>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</si>
  <si>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</si>
  <si>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</si>
  <si>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</si>
  <si>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</si>
  <si>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</si>
  <si>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</si>
  <si>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</si>
  <si>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</si>
  <si>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</si>
  <si>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</si>
  <si>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</si>
  <si>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</si>
  <si>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</si>
  <si>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</si>
  <si>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</si>
  <si>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</si>
  <si>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</si>
  <si>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</si>
  <si>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</si>
  <si>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</si>
  <si>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</si>
  <si>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</si>
  <si>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</si>
  <si>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</si>
  <si>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</si>
  <si>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</si>
  <si>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</si>
  <si>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</si>
  <si>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</si>
  <si>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</si>
  <si>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</si>
  <si>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</si>
  <si>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</si>
  <si>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</si>
  <si>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</si>
  <si>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</si>
  <si>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</si>
  <si>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</si>
  <si>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</si>
  <si>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</si>
  <si>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</si>
  <si>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</si>
  <si>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</si>
  <si>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</si>
  <si>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</si>
  <si>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</si>
  <si>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</si>
  <si>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</si>
  <si>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</si>
  <si>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</si>
  <si>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</si>
  <si>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</si>
  <si>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</si>
  <si>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</si>
  <si>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</si>
  <si>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</si>
  <si>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</si>
  <si>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</si>
  <si>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</si>
  <si>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</si>
  <si>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</si>
  <si>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</si>
  <si>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</si>
  <si>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</si>
  <si>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</si>
  <si>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</si>
  <si>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</si>
  <si>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</si>
  <si>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</si>
  <si>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</si>
  <si>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</si>
  <si>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</si>
  <si>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</si>
  <si>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</si>
  <si>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</si>
  <si>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</si>
  <si>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</si>
  <si>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</si>
  <si>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</si>
  <si>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</si>
  <si>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</si>
  <si>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</si>
  <si>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</si>
  <si>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</si>
  <si>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</si>
  <si>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</si>
  <si>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</si>
  <si>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</si>
  <si>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</si>
  <si>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</si>
  <si>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</si>
  <si>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</si>
  <si>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</si>
  <si>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</si>
  <si>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</si>
  <si>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</si>
  <si>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</si>
  <si>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</si>
  <si>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</si>
  <si>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</si>
  <si>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</si>
  <si>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</si>
  <si>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</si>
  <si>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</si>
  <si>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</si>
  <si>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</si>
  <si>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</si>
  <si>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</si>
  <si>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</si>
  <si>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</si>
  <si>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</si>
  <si>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</si>
  <si>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</si>
  <si>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</si>
  <si>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</si>
  <si>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</si>
  <si>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</si>
  <si>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</si>
  <si>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</si>
  <si>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</si>
  <si>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</si>
  <si>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</si>
  <si>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</si>
  <si>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</si>
  <si>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</si>
  <si>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</si>
  <si>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</si>
  <si>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</si>
  <si>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</si>
  <si>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</si>
  <si>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</si>
  <si>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</si>
  <si>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</si>
  <si>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</si>
  <si>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</si>
  <si>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</si>
  <si>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</si>
  <si>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</si>
  <si>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</si>
  <si>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</si>
  <si>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</si>
  <si>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</si>
  <si>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</si>
  <si>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</si>
  <si>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</si>
  <si>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</si>
  <si>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</si>
  <si>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</si>
  <si>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</si>
  <si>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</si>
  <si>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</si>
  <si>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</si>
  <si>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</si>
  <si>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</si>
  <si>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</si>
  <si>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</si>
  <si>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</si>
  <si>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</si>
  <si>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</si>
  <si>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</si>
  <si>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</si>
  <si>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</si>
  <si>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</si>
  <si>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</si>
  <si>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</si>
  <si>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</si>
  <si>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</si>
  <si>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</si>
  <si>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</si>
  <si>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</si>
  <si>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</si>
  <si>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</si>
  <si>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</si>
  <si>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</si>
  <si>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</si>
  <si>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</si>
  <si>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</si>
  <si>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</si>
  <si>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</si>
  <si>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</si>
  <si>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</si>
  <si>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</si>
  <si>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</si>
  <si>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</si>
  <si>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</si>
  <si>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</si>
  <si>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</si>
  <si>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</si>
  <si>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</si>
  <si>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</si>
  <si>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</si>
  <si>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</si>
  <si>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</si>
  <si>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</si>
  <si>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</si>
  <si>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</si>
  <si>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</si>
  <si>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</si>
  <si>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</si>
  <si>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</si>
  <si>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</si>
  <si>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</si>
  <si>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</si>
  <si>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</si>
  <si>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</si>
  <si>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</si>
  <si>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</si>
  <si>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</si>
  <si>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</si>
  <si>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</si>
  <si>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</si>
  <si>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</si>
  <si>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</si>
  <si>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</si>
  <si>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</si>
  <si>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</si>
  <si>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</si>
  <si>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</si>
  <si>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</si>
  <si>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</si>
  <si>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</si>
  <si>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</si>
  <si>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</si>
  <si>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</si>
  <si>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</si>
  <si>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</si>
  <si>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</si>
  <si>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</si>
  <si>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</si>
  <si>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</si>
  <si>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</si>
  <si>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</si>
  <si>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</si>
  <si>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</si>
  <si>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</si>
  <si>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</si>
  <si>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</si>
  <si>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</si>
  <si>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</si>
  <si>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</si>
  <si>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</si>
  <si>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</si>
  <si>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</si>
  <si>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</si>
  <si>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</si>
  <si>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</si>
  <si>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</si>
  <si>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</si>
  <si>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</si>
  <si>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</si>
  <si>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</si>
  <si>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</si>
  <si>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</si>
  <si>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</si>
  <si>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</si>
  <si>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</si>
  <si>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</si>
  <si>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</si>
  <si>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</si>
  <si>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</si>
  <si>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</si>
  <si>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</si>
  <si>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</si>
  <si>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</si>
  <si>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</si>
  <si>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</si>
  <si>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</si>
  <si>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</si>
  <si>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</si>
  <si>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</si>
  <si>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</si>
  <si>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</si>
  <si>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</si>
  <si>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</si>
  <si>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</si>
  <si>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</si>
  <si>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</si>
  <si>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</si>
  <si>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</si>
  <si>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</si>
  <si>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</si>
  <si>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</si>
  <si>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</si>
  <si>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</si>
  <si>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</si>
  <si>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</si>
  <si>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</si>
  <si>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</si>
  <si>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</si>
  <si>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</si>
  <si>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</si>
  <si>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</si>
  <si>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</si>
  <si>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</si>
  <si>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</si>
  <si>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</si>
  <si>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</si>
  <si>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</si>
  <si>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</si>
  <si>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</si>
  <si>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</si>
  <si>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</si>
  <si>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</si>
  <si>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</si>
  <si>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</si>
  <si>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</si>
  <si>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</si>
  <si>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</si>
  <si>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</si>
  <si>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</si>
  <si>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</si>
  <si>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</si>
  <si>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</si>
  <si>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</si>
  <si>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</si>
  <si>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</si>
  <si>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</si>
  <si>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</si>
  <si>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</si>
  <si>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</si>
  <si>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</si>
  <si>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</si>
  <si>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</si>
  <si>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</si>
  <si>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</si>
  <si>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</si>
  <si>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</si>
  <si>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</si>
  <si>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</si>
  <si>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</si>
  <si>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</si>
  <si>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</si>
  <si>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</si>
  <si>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</si>
  <si>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</si>
  <si>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</si>
  <si>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</si>
  <si>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</si>
  <si>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</si>
  <si>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</si>
  <si>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</si>
  <si>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</si>
  <si>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</si>
  <si>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</si>
  <si>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</si>
  <si>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</si>
  <si>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</si>
  <si>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</si>
  <si>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</si>
  <si>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</si>
  <si>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</si>
  <si>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</si>
  <si>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</si>
  <si>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</si>
  <si>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</si>
  <si>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</si>
  <si>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</si>
  <si>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</si>
  <si>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</si>
  <si>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</si>
  <si>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</si>
  <si>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</si>
  <si>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</si>
  <si>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</si>
  <si>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</si>
  <si>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</si>
  <si>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</si>
  <si>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</si>
  <si>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</si>
  <si>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</si>
  <si>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</si>
  <si>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</si>
  <si>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</si>
  <si>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</si>
  <si>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</si>
  <si>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</si>
  <si>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</si>
  <si>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</si>
  <si>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</si>
  <si>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</si>
  <si>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</si>
  <si>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</si>
  <si>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</si>
  <si>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</si>
  <si>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</si>
  <si>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</si>
  <si>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</si>
  <si>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</si>
  <si>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</si>
  <si>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</si>
  <si>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</si>
  <si>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</si>
  <si>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</si>
  <si>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</si>
  <si>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</si>
  <si>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</si>
  <si>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</si>
  <si>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</si>
  <si>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</si>
  <si>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</si>
  <si>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</si>
  <si>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</si>
  <si>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</si>
  <si>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</si>
  <si>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</si>
  <si>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</si>
  <si>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</si>
  <si>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</si>
  <si>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</si>
  <si>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</si>
  <si>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</si>
  <si>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</si>
  <si>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</si>
  <si>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</si>
  <si>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</si>
  <si>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</si>
  <si>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</si>
  <si>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</si>
  <si>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</si>
  <si>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</si>
  <si>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</si>
  <si>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</si>
  <si>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</si>
  <si>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</si>
  <si>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</si>
  <si>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</si>
  <si>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</si>
  <si>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</si>
  <si>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</si>
  <si>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</si>
  <si>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</si>
  <si>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</si>
  <si>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</si>
  <si>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</si>
  <si>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</si>
  <si>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</si>
  <si>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</si>
  <si>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</si>
  <si>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</si>
  <si>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</si>
  <si>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</si>
  <si>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</si>
  <si>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</si>
  <si>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</si>
  <si>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</si>
  <si>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</si>
  <si>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</si>
  <si>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</si>
  <si>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</si>
  <si>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</si>
  <si>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</si>
  <si>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</si>
  <si>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</si>
  <si>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</si>
  <si>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</si>
  <si>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</si>
  <si>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</si>
  <si>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</si>
  <si>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</si>
  <si>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</si>
  <si>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</si>
  <si>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</si>
  <si>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</si>
  <si>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</si>
  <si>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</si>
  <si>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</si>
  <si>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</si>
  <si>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</si>
  <si>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</si>
  <si>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</si>
  <si>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</si>
  <si>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</si>
  <si>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</si>
  <si>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</si>
  <si>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</si>
  <si>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</si>
  <si>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</si>
  <si>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</si>
  <si>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</si>
  <si>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</si>
  <si>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</si>
  <si>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</si>
  <si>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</si>
  <si>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</si>
  <si>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</si>
  <si>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</si>
  <si>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</si>
  <si>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</si>
  <si>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</si>
  <si>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</si>
  <si>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</si>
  <si>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</si>
  <si>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</si>
  <si>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</si>
  <si>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</si>
  <si>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</si>
  <si>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</si>
  <si>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</si>
  <si>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</si>
  <si>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</si>
  <si>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</si>
  <si>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</si>
  <si>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</si>
  <si>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</si>
  <si>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</si>
  <si>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</si>
  <si>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</si>
  <si>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</si>
  <si>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</si>
  <si>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</si>
  <si>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</si>
  <si>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</si>
  <si>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</si>
  <si>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</si>
  <si>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</si>
  <si>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</si>
  <si>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</si>
  <si>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</si>
  <si>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</si>
  <si>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</si>
  <si>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</si>
  <si>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</si>
  <si>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</si>
  <si>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</si>
  <si>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</si>
  <si>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</si>
  <si>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</si>
  <si>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</si>
  <si>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</si>
  <si>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</si>
  <si>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</si>
  <si>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</si>
  <si>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</si>
  <si>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</si>
  <si>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</si>
  <si>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</si>
  <si>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</si>
  <si>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</si>
  <si>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</si>
  <si>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</si>
  <si>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</si>
  <si>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</si>
  <si>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</si>
  <si>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</si>
  <si>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</si>
  <si>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</si>
  <si>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</si>
  <si>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</si>
  <si>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</si>
  <si>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</si>
  <si>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</si>
  <si>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</si>
  <si>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</si>
  <si>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</si>
  <si>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</si>
  <si>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</si>
  <si>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</si>
  <si>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</si>
  <si>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</si>
  <si>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</si>
  <si>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</si>
  <si>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</si>
  <si>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</si>
  <si>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</si>
  <si>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</si>
  <si>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</si>
  <si>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</si>
  <si>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</si>
  <si>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</si>
  <si>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</si>
  <si>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</si>
  <si>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</si>
  <si>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</si>
  <si>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</si>
  <si>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</si>
  <si>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</si>
  <si>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</si>
  <si>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</si>
  <si>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</si>
  <si>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</si>
  <si>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</si>
  <si>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</si>
  <si>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</si>
  <si>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</si>
  <si>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</si>
  <si>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</si>
  <si>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</si>
  <si>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</si>
  <si>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</si>
  <si>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</si>
  <si>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</si>
  <si>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</si>
  <si>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</si>
  <si>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</si>
  <si>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</si>
  <si>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</si>
  <si>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</si>
  <si>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</si>
  <si>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</si>
  <si>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</si>
  <si>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</si>
  <si>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</si>
  <si>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</si>
  <si>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</si>
  <si>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</si>
  <si>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</si>
  <si>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</si>
  <si>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</si>
  <si>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</si>
  <si>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</si>
  <si>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</si>
  <si>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</si>
  <si>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</si>
  <si>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</si>
  <si>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</si>
  <si>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</si>
  <si>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</si>
  <si>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</si>
  <si>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</si>
  <si>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</si>
  <si>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</si>
  <si>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</si>
  <si>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</si>
  <si>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</si>
  <si>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</si>
  <si>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</si>
  <si>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</si>
  <si>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</si>
  <si>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</si>
  <si>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</si>
  <si>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</si>
  <si>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</si>
  <si>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</si>
  <si>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</si>
  <si>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</si>
  <si>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</si>
  <si>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</si>
  <si>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</si>
  <si>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</si>
  <si>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</si>
  <si>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</si>
  <si>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</si>
  <si>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</si>
  <si>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</si>
  <si>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</si>
  <si>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</si>
  <si>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</si>
  <si>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</si>
  <si>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</si>
  <si>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</si>
  <si>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</si>
  <si>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</si>
  <si>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</si>
  <si>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</si>
  <si>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</si>
  <si>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</si>
  <si>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</si>
  <si>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</si>
  <si>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</si>
  <si>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</si>
  <si>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</si>
  <si>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</si>
  <si>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</si>
  <si>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</si>
  <si>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</si>
  <si>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</si>
  <si>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</si>
  <si>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</si>
  <si>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</si>
  <si>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</si>
  <si>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</si>
  <si>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</si>
  <si>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</si>
  <si>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</si>
  <si>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</si>
  <si>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</si>
  <si>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</si>
  <si>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</si>
  <si>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</si>
  <si>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</si>
  <si>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</si>
  <si>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</si>
  <si>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</si>
  <si>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</si>
  <si>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</si>
  <si>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</si>
  <si>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</si>
  <si>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</si>
  <si>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</si>
  <si>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</si>
  <si>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</si>
  <si>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</si>
  <si>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</si>
  <si>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</si>
  <si>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</si>
  <si>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</si>
  <si>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</si>
  <si>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</si>
  <si>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</si>
  <si>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</si>
  <si>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</si>
  <si>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</si>
  <si>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</si>
  <si>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</si>
  <si>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</si>
  <si>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</si>
  <si>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</si>
  <si>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</si>
  <si>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</si>
  <si>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</si>
  <si>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</si>
  <si>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</si>
  <si>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</si>
  <si>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</si>
  <si>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</si>
  <si>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</si>
  <si>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</si>
  <si>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</si>
  <si>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</si>
  <si>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</si>
  <si>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</si>
  <si>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</si>
  <si>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</si>
  <si>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</si>
  <si>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</si>
  <si>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</si>
  <si>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</si>
  <si>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</si>
  <si>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</si>
  <si>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</si>
  <si>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</si>
  <si>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</si>
  <si>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</si>
  <si>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</si>
  <si>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</si>
  <si>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</si>
  <si>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</si>
  <si>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</si>
  <si>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</si>
  <si>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</si>
  <si>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</si>
  <si>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</si>
  <si>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</si>
  <si>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</si>
  <si>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</si>
  <si>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</si>
  <si>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</si>
  <si>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</si>
  <si>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</si>
  <si>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</si>
  <si>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</si>
  <si>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</si>
  <si>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</si>
  <si>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</si>
  <si>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</si>
  <si>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</si>
  <si>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</si>
  <si>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</si>
  <si>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</si>
  <si>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</si>
  <si>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</si>
  <si>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</si>
  <si>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</si>
  <si>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</si>
  <si>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</si>
  <si>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</si>
  <si>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</si>
  <si>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</si>
  <si>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</si>
  <si>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</si>
  <si>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</si>
  <si>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</si>
  <si>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</si>
  <si>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</si>
  <si>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</si>
  <si>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</si>
  <si>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</si>
  <si>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</si>
  <si>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</si>
  <si>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</si>
  <si>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</si>
  <si>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</si>
  <si>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</si>
  <si>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</si>
  <si>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</si>
  <si>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</si>
  <si>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</si>
  <si>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</si>
  <si>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</si>
  <si>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</si>
  <si>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</si>
  <si>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</si>
  <si>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</si>
  <si>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</si>
  <si>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</si>
  <si>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</si>
  <si>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</si>
  <si>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</si>
  <si>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</si>
  <si>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</si>
  <si>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</si>
  <si>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</si>
  <si>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</si>
  <si>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</si>
  <si>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</si>
  <si>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</si>
  <si>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</si>
  <si>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</si>
  <si>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</si>
  <si>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</si>
  <si>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</si>
  <si>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</si>
  <si>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</si>
  <si>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</si>
  <si>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</si>
  <si>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</si>
  <si>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</si>
  <si>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</si>
  <si>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</si>
  <si>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</si>
  <si>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</si>
  <si>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</si>
  <si>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</si>
  <si>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</si>
  <si>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</si>
  <si>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</si>
  <si>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</si>
  <si>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</si>
  <si>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</si>
  <si>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</si>
  <si>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</si>
  <si>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</si>
  <si>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</si>
  <si>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</si>
  <si>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</si>
  <si>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</si>
  <si>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</si>
  <si>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</si>
  <si>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</si>
  <si>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</si>
  <si>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</si>
  <si>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</si>
  <si>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</si>
  <si>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</si>
  <si>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</si>
  <si>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</si>
  <si>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</si>
  <si>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</si>
  <si>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</si>
  <si>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</si>
  <si>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</si>
  <si>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</si>
  <si>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</si>
  <si>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</si>
  <si>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</si>
  <si>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</si>
  <si>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</si>
  <si>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</si>
  <si>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</si>
  <si>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</si>
  <si>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</si>
  <si>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</si>
  <si>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</si>
  <si>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</si>
  <si>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</si>
  <si>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</si>
  <si>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</si>
  <si>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</si>
  <si>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</si>
  <si>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</si>
  <si>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</si>
  <si>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</si>
  <si>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</si>
  <si>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</si>
  <si>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</si>
  <si>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</si>
  <si>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</si>
  <si>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</si>
  <si>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</si>
  <si>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</si>
  <si>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</si>
  <si>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</si>
  <si>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</si>
  <si>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</si>
  <si>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</si>
  <si>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</si>
  <si>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</si>
  <si>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</si>
  <si>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</si>
  <si>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</si>
  <si>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</si>
  <si>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</si>
  <si>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</si>
  <si>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</si>
  <si>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</si>
  <si>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</si>
  <si>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</si>
  <si>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</si>
  <si>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</si>
  <si>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</si>
  <si>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</si>
  <si>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</si>
  <si>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</si>
  <si>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</si>
  <si>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</si>
  <si>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</si>
  <si>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</si>
  <si>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</si>
  <si>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</si>
  <si>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</si>
  <si>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</si>
  <si>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</si>
  <si>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</si>
  <si>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</si>
  <si>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</si>
  <si>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</si>
  <si>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</si>
  <si>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</si>
  <si>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</si>
  <si>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</si>
  <si>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</si>
  <si>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</si>
  <si>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</si>
  <si>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</si>
  <si>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</si>
  <si>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</si>
  <si>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</si>
  <si>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</si>
  <si>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</si>
  <si>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</si>
  <si>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</si>
  <si>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</si>
  <si>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</si>
  <si>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</si>
  <si>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</si>
  <si>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</si>
  <si>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</si>
  <si>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</si>
  <si>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</si>
  <si>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</si>
  <si>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</si>
  <si>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</si>
  <si>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</si>
  <si>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</si>
  <si>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</si>
  <si>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</si>
  <si>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</si>
  <si>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</si>
  <si>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</si>
  <si>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</si>
  <si>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</si>
  <si>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</si>
  <si>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</si>
  <si>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</si>
  <si>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</si>
  <si>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</si>
  <si>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</si>
  <si>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</si>
  <si>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</si>
  <si>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</si>
  <si>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</si>
  <si>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</si>
  <si>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</si>
  <si>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</si>
  <si>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</si>
  <si>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</si>
  <si>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</si>
  <si>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</si>
  <si>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</si>
  <si>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</si>
  <si>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</si>
  <si>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</si>
  <si>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</si>
  <si>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</si>
  <si>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</si>
  <si>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</si>
  <si>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</si>
  <si>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</si>
  <si>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</si>
  <si>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</si>
  <si>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</si>
  <si>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</si>
  <si>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</si>
  <si>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</si>
  <si>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</si>
  <si>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</si>
  <si>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</si>
  <si>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</si>
  <si>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</si>
  <si>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</si>
  <si>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</si>
  <si>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</si>
  <si>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</si>
  <si>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</si>
  <si>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</si>
  <si>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</si>
  <si>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</si>
  <si>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</si>
  <si>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</si>
  <si>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</si>
  <si>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</si>
  <si>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</si>
  <si>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</si>
  <si>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</si>
  <si>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</si>
  <si>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</si>
  <si>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</si>
  <si>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</si>
  <si>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</si>
  <si>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</si>
  <si>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</si>
  <si>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</si>
  <si>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</si>
  <si>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</si>
  <si>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</si>
  <si>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</si>
  <si>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</si>
  <si>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</si>
  <si>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</si>
  <si>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</si>
  <si>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</si>
  <si>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</si>
  <si>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</si>
  <si>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</si>
  <si>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</si>
  <si>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</si>
  <si>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</si>
  <si>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</si>
  <si>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</si>
  <si>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</si>
  <si>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</si>
  <si>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</si>
  <si>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</si>
  <si>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</si>
  <si>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</si>
  <si>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</si>
  <si>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</si>
  <si>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</si>
  <si>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</si>
  <si>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</si>
  <si>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</si>
  <si>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</si>
  <si>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</si>
  <si>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</si>
  <si>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</si>
  <si>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</si>
  <si>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</si>
  <si>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</si>
  <si>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</si>
  <si>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</si>
  <si>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</si>
  <si>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</si>
  <si>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</si>
  <si>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</si>
  <si>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</si>
  <si>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</si>
  <si>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</si>
  <si>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</si>
  <si>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</si>
  <si>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</si>
  <si>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</si>
  <si>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</si>
  <si>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</si>
  <si>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</si>
  <si>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</si>
  <si>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</si>
  <si>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</si>
  <si>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</si>
  <si>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</si>
  <si>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</si>
  <si>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</si>
  <si>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</si>
  <si>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</si>
  <si>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</si>
  <si>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</si>
  <si>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</si>
  <si>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</si>
  <si>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</si>
  <si>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</si>
  <si>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</si>
  <si>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</si>
  <si>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</si>
  <si>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</si>
  <si>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</si>
  <si>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</si>
  <si>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</si>
  <si>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</si>
  <si>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</si>
  <si>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</si>
  <si>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</si>
  <si>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</si>
  <si>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</si>
  <si>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</si>
  <si>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</si>
  <si>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</si>
  <si>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</si>
  <si>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</si>
  <si>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</si>
  <si>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</si>
  <si>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</si>
  <si>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</si>
  <si>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</si>
  <si>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</si>
  <si>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</si>
  <si>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</si>
  <si>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</si>
  <si>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</si>
  <si>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</si>
  <si>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</si>
  <si>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</si>
  <si>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</si>
  <si>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</si>
  <si>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</si>
  <si>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</si>
  <si>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</si>
  <si>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</si>
  <si>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</si>
  <si>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</si>
  <si>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</si>
  <si>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</si>
  <si>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</si>
  <si>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</si>
  <si>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</si>
  <si>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</si>
  <si>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</si>
  <si>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</si>
  <si>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</si>
  <si>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</si>
  <si>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</si>
  <si>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</si>
  <si>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</si>
  <si>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</si>
  <si>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</si>
  <si>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</si>
  <si>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</si>
  <si>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</si>
  <si>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</si>
  <si>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</si>
  <si>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</si>
  <si>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</si>
  <si>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</si>
  <si>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</si>
  <si>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</si>
  <si>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</si>
  <si>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</si>
  <si>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</si>
  <si>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</si>
  <si>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</si>
  <si>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</si>
  <si>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</si>
  <si>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</si>
  <si>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</si>
  <si>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</si>
  <si>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</si>
  <si>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</si>
  <si>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</si>
  <si>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</si>
  <si>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</si>
  <si>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</si>
  <si>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</si>
  <si>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</si>
  <si>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</si>
  <si>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</si>
  <si>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</si>
  <si>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</si>
  <si>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</si>
  <si>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</si>
  <si>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</si>
  <si>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</si>
  <si>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</si>
  <si>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</si>
  <si>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</si>
  <si>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</si>
  <si>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</si>
  <si>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</si>
  <si>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</si>
  <si>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</si>
  <si>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</si>
  <si>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</si>
  <si>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</si>
  <si>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</si>
  <si>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</si>
  <si>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</si>
  <si>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</si>
  <si>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</si>
  <si>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</si>
  <si>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</si>
  <si>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</si>
  <si>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</si>
  <si>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</si>
  <si>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</si>
  <si>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</si>
  <si>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</si>
  <si>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</si>
  <si>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</si>
  <si>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</si>
  <si>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</si>
  <si>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</si>
  <si>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</si>
  <si>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</si>
  <si>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</si>
  <si>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</si>
  <si>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</si>
  <si>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</si>
  <si>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</si>
  <si>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</si>
  <si>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</si>
  <si>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</si>
  <si>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</si>
  <si>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</si>
  <si>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</si>
  <si>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</si>
  <si>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</si>
  <si>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</si>
  <si>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</si>
  <si>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</si>
  <si>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</si>
  <si>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</si>
  <si>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</si>
  <si>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</si>
  <si>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</si>
  <si>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</si>
  <si>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</si>
  <si>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</si>
  <si>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</si>
  <si>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</si>
  <si>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</si>
  <si>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</si>
  <si>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</si>
  <si>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</si>
  <si>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</si>
  <si>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</si>
  <si>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</si>
  <si>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</si>
  <si>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</si>
  <si>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</si>
  <si>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</si>
  <si>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</si>
  <si>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</si>
  <si>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</si>
  <si>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</si>
  <si>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</si>
  <si>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</si>
  <si>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</si>
  <si>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</si>
  <si>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</si>
  <si>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</si>
  <si>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</si>
  <si>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</si>
  <si>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</si>
  <si>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</si>
  <si>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</si>
  <si>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</si>
  <si>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</si>
  <si>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</si>
  <si>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</si>
  <si>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</si>
  <si>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</si>
  <si>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</si>
  <si>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</si>
  <si>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</si>
  <si>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</si>
  <si>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</si>
  <si>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</si>
  <si>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</si>
  <si>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</si>
  <si>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</si>
  <si>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</si>
  <si>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</si>
  <si>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</si>
  <si>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</si>
  <si>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</si>
  <si>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</si>
  <si>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</si>
  <si>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</si>
  <si>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</si>
  <si>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</si>
  <si>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</si>
  <si>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</si>
  <si>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</si>
  <si>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</si>
  <si>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</si>
  <si>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</si>
  <si>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</si>
  <si>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</si>
  <si>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</si>
  <si>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</si>
  <si>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</si>
  <si>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</si>
  <si>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</si>
  <si>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</si>
  <si>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</si>
  <si>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</si>
  <si>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</si>
  <si>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</si>
  <si>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</si>
  <si>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</si>
  <si>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</si>
  <si>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</si>
  <si>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</si>
  <si>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</si>
  <si>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</si>
  <si>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</si>
  <si>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</si>
  <si>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</si>
  <si>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</si>
  <si>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</si>
  <si>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</si>
  <si>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</si>
  <si>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</si>
  <si>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</si>
  <si>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</si>
  <si>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</si>
  <si>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</si>
  <si>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</si>
  <si>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</si>
  <si>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</si>
  <si>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</si>
  <si>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</si>
  <si>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</si>
  <si>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</si>
  <si>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</si>
  <si>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</si>
  <si>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</si>
  <si>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</si>
  <si>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</si>
  <si>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</si>
  <si>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</si>
  <si>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</si>
  <si>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</si>
  <si>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</si>
  <si>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</si>
  <si>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</si>
  <si>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</si>
  <si>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</si>
  <si>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</si>
  <si>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</si>
  <si>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</si>
  <si>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</si>
  <si>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</si>
  <si>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</si>
  <si>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</si>
  <si>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</si>
  <si>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</si>
  <si>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</si>
  <si>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</si>
  <si>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</si>
  <si>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</si>
  <si>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</si>
  <si>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</si>
  <si>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</si>
  <si>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</si>
  <si>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</si>
  <si>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</si>
  <si>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</si>
  <si>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</si>
  <si>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</si>
  <si>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</si>
  <si>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</si>
  <si>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</si>
  <si>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</si>
  <si>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</si>
  <si>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</si>
  <si>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</si>
  <si>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</si>
  <si>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</si>
  <si>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</si>
  <si>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</si>
  <si>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</si>
  <si>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</si>
  <si>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</si>
  <si>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</si>
  <si>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</si>
  <si>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</si>
  <si>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</si>
  <si>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</si>
  <si>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</si>
  <si>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</si>
  <si>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</si>
  <si>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</si>
  <si>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</si>
  <si>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</si>
  <si>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</si>
  <si>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</si>
  <si>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</si>
  <si>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</si>
  <si>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</si>
  <si>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</si>
  <si>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</si>
  <si>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</si>
  <si>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</si>
  <si>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</si>
  <si>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</si>
  <si>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</si>
  <si>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</si>
  <si>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</si>
  <si>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</si>
  <si>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</si>
  <si>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</si>
  <si>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</si>
  <si>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</si>
  <si>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</si>
  <si>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</si>
  <si>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</si>
  <si>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</si>
  <si>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</si>
  <si>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</si>
  <si>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</si>
  <si>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</si>
  <si>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</si>
  <si>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</si>
  <si>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</si>
  <si>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</si>
  <si>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</si>
  <si>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</si>
  <si>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</si>
  <si>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</si>
  <si>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</si>
  <si>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</si>
  <si>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</si>
  <si>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</si>
  <si>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</si>
  <si>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</si>
  <si>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</si>
  <si>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</si>
  <si>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</si>
  <si>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</si>
  <si>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</si>
  <si>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</si>
  <si>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</si>
  <si>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</si>
  <si>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</si>
  <si>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</si>
  <si>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</si>
  <si>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</si>
  <si>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</si>
  <si>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</si>
  <si>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</si>
  <si>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</si>
  <si>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</si>
  <si>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</si>
  <si>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</si>
  <si>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</si>
  <si>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</si>
  <si>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</si>
  <si>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</si>
  <si>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</si>
  <si>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</si>
  <si>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</si>
  <si>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</si>
  <si>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</si>
  <si>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</si>
  <si>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</si>
  <si>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</si>
  <si>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</si>
  <si>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</si>
  <si>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</si>
  <si>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</si>
  <si>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</si>
  <si>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</si>
  <si>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</si>
  <si>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</si>
  <si>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</si>
  <si>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</si>
  <si>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</si>
  <si>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</si>
  <si>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</si>
  <si>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</si>
  <si>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</si>
  <si>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</si>
  <si>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</si>
  <si>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</si>
  <si>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</si>
  <si>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</si>
  <si>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</si>
  <si>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</si>
  <si>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</si>
  <si>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</si>
  <si>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</si>
  <si>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</si>
  <si>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</si>
  <si>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</si>
  <si>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</si>
  <si>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</si>
  <si>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</si>
  <si>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</si>
  <si>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</si>
  <si>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</si>
  <si>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</si>
  <si>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</si>
  <si>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</si>
  <si>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</si>
  <si>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</si>
  <si>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</si>
  <si>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</si>
  <si>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</si>
  <si>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</si>
  <si>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</si>
  <si>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</si>
  <si>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</si>
  <si>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</si>
  <si>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</si>
  <si>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</si>
  <si>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</si>
  <si>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</si>
  <si>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</si>
  <si>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</si>
  <si>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</si>
  <si>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</si>
  <si>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</si>
  <si>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</si>
  <si>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</si>
  <si>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</si>
  <si>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</si>
  <si>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</si>
  <si>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</si>
  <si>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</si>
  <si>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</si>
  <si>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</si>
  <si>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</si>
  <si>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</si>
  <si>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</si>
  <si>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</si>
  <si>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</si>
  <si>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</si>
  <si>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</si>
  <si>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</si>
  <si>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</si>
  <si>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</si>
  <si>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</si>
  <si>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</si>
  <si>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</si>
  <si>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</si>
  <si>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</si>
  <si>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</si>
  <si>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</si>
  <si>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</si>
  <si>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</si>
  <si>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</si>
  <si>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</si>
  <si>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</si>
  <si>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</si>
  <si>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</si>
  <si>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</si>
  <si>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</si>
  <si>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</si>
  <si>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</si>
  <si>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</si>
  <si>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</si>
  <si>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</si>
  <si>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</si>
  <si>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</si>
  <si>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</si>
  <si>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</si>
  <si>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</si>
  <si>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</si>
  <si>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</si>
  <si>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</si>
  <si>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</si>
  <si>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</si>
  <si>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</si>
  <si>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</si>
  <si>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</si>
  <si>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</si>
  <si>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</si>
  <si>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</si>
  <si>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</si>
  <si>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</si>
  <si>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</si>
  <si>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</si>
  <si>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</si>
  <si>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</si>
  <si>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</si>
  <si>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</si>
  <si>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</si>
  <si>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</si>
  <si>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</si>
  <si>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</si>
  <si>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</si>
  <si>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</si>
  <si>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</si>
  <si>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</si>
  <si>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</si>
  <si>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</si>
  <si>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</si>
  <si>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</si>
  <si>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</si>
  <si>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</si>
  <si>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</si>
  <si>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</si>
  <si>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</si>
  <si>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</si>
  <si>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</si>
  <si>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</si>
  <si>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</si>
  <si>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</si>
  <si>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</si>
  <si>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</si>
  <si>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</si>
  <si>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</si>
  <si>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</si>
  <si>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</si>
  <si>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</si>
  <si>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</si>
  <si>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</si>
  <si>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</si>
  <si>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</si>
  <si>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</si>
  <si>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</si>
  <si>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</si>
  <si>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</si>
  <si>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</si>
  <si>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</si>
  <si>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</si>
  <si>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</si>
  <si>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</si>
  <si>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</si>
  <si>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</si>
  <si>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</si>
  <si>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</si>
  <si>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</si>
  <si>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</si>
  <si>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</si>
  <si>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</si>
  <si>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</si>
  <si>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</si>
  <si>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</si>
  <si>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</si>
  <si>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</si>
  <si>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</si>
  <si>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</si>
  <si>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</si>
  <si>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</si>
  <si>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</si>
  <si>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</si>
  <si>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</si>
  <si>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</si>
  <si>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</si>
  <si>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</si>
  <si>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</si>
  <si>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</si>
  <si>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</si>
  <si>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</si>
  <si>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</si>
  <si>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</si>
  <si>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</si>
  <si>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</si>
  <si>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</si>
  <si>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</si>
  <si>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</si>
  <si>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</si>
  <si>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</si>
  <si>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</si>
  <si>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</si>
  <si>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</si>
  <si>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</si>
  <si>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</si>
  <si>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</si>
  <si>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</si>
  <si>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</si>
  <si>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</si>
  <si>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</si>
  <si>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</si>
  <si>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</si>
  <si>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</si>
  <si>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</si>
  <si>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</si>
  <si>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</si>
  <si>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</si>
  <si>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</si>
  <si>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</si>
  <si>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</si>
  <si>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</si>
  <si>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</si>
  <si>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</si>
  <si>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</si>
  <si>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</si>
  <si>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</si>
  <si>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</si>
  <si>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</si>
  <si>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</si>
  <si>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</si>
  <si>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</si>
  <si>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</si>
  <si>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</si>
  <si>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</si>
  <si>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</si>
  <si>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</si>
  <si>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</si>
  <si>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</si>
  <si>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</si>
  <si>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</si>
  <si>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</si>
  <si>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</si>
  <si>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</si>
  <si>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</si>
  <si>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</si>
  <si>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</si>
  <si>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</si>
  <si>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</si>
  <si>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</si>
  <si>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</si>
  <si>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</si>
  <si>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</si>
  <si>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</si>
  <si>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</si>
  <si>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</si>
  <si>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</si>
  <si>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</si>
  <si>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</si>
  <si>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</si>
  <si>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</si>
  <si>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</si>
  <si>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</si>
  <si>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</si>
  <si>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</si>
  <si>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</si>
  <si>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</si>
  <si>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</si>
  <si>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</si>
  <si>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</si>
  <si>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</si>
  <si>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</si>
  <si>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</si>
  <si>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</si>
  <si>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</si>
  <si>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</si>
  <si>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</si>
  <si>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</si>
  <si>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</si>
  <si>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</si>
  <si>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</si>
  <si>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</si>
  <si>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</si>
  <si>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</si>
  <si>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</si>
  <si>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</si>
  <si>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</si>
  <si>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</si>
  <si>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</si>
  <si>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</si>
  <si>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</si>
  <si>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</si>
  <si>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</si>
  <si>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</si>
  <si>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</si>
  <si>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</si>
  <si>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</si>
  <si>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</si>
  <si>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</si>
  <si>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</si>
  <si>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</si>
  <si>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</si>
  <si>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</si>
  <si>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</si>
  <si>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</si>
  <si>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</si>
  <si>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</si>
  <si>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</si>
  <si>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</si>
  <si>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</si>
  <si>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</si>
  <si>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</si>
  <si>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</si>
  <si>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</si>
  <si>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</si>
  <si>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</si>
  <si>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</si>
  <si>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</si>
  <si>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</si>
  <si>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</si>
  <si>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</si>
  <si>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</si>
  <si>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</si>
  <si>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</si>
  <si>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</si>
  <si>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</si>
  <si>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</si>
  <si>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</si>
  <si>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</si>
  <si>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</si>
  <si>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</si>
  <si>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</si>
  <si>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</si>
  <si>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</si>
  <si>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</si>
  <si>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</si>
  <si>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</si>
  <si>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</si>
  <si>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</si>
  <si>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</si>
  <si>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</si>
  <si>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</si>
  <si>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</si>
  <si>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</si>
  <si>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</si>
  <si>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</si>
  <si>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</si>
  <si>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</si>
  <si>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</si>
  <si>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</si>
  <si>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</si>
  <si>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</si>
  <si>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</si>
  <si>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</si>
  <si>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</si>
  <si>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</si>
  <si>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</si>
  <si>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</si>
  <si>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</si>
  <si>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</si>
  <si>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</si>
  <si>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</si>
  <si>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</si>
  <si>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</si>
  <si>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</si>
  <si>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</si>
  <si>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</si>
  <si>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</si>
  <si>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</si>
  <si>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</si>
  <si>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</si>
  <si>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</si>
  <si>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</si>
  <si>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</si>
  <si>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</si>
  <si>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</si>
  <si>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</si>
  <si>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</si>
  <si>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</si>
  <si>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</si>
  <si>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</si>
  <si>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</si>
  <si>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</si>
  <si>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</si>
  <si>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</si>
  <si>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</si>
  <si>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</si>
  <si>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</si>
  <si>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</si>
  <si>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</si>
  <si>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</si>
  <si>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</si>
  <si>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</si>
  <si>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</si>
  <si>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</si>
  <si>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</si>
  <si>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</si>
  <si>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</si>
  <si>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</si>
  <si>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</si>
  <si>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</si>
  <si>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</si>
  <si>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</si>
  <si>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</si>
  <si>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</si>
  <si>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</si>
  <si>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</si>
  <si>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</si>
  <si>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</si>
  <si>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</si>
  <si>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</si>
  <si>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</si>
  <si>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</si>
  <si>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</si>
  <si>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</si>
  <si>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</si>
  <si>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</si>
  <si>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</si>
  <si>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</si>
  <si>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</si>
  <si>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</si>
  <si>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</si>
  <si>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</si>
  <si>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</si>
  <si>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</si>
  <si>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</si>
  <si>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</si>
  <si>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</si>
  <si>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</si>
  <si>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</si>
  <si>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</si>
  <si>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</si>
  <si>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</si>
  <si>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</si>
  <si>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</si>
  <si>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</si>
  <si>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</si>
  <si>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</si>
  <si>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</si>
  <si>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</si>
  <si>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</si>
  <si>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</si>
  <si>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</si>
  <si>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</si>
  <si>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</si>
  <si>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</si>
  <si>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</si>
  <si>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</si>
  <si>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</si>
  <si>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</si>
  <si>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</si>
  <si>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</si>
  <si>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</si>
  <si>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</si>
  <si>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</si>
  <si>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</si>
  <si>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</si>
  <si>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</si>
  <si>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</si>
  <si>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</si>
  <si>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</si>
  <si>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</si>
  <si>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</si>
  <si>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</si>
  <si>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</si>
  <si>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</si>
  <si>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</si>
  <si>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</si>
  <si>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</si>
  <si>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</si>
  <si>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</si>
  <si>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</si>
  <si>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</si>
  <si>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</si>
  <si>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</si>
  <si>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</si>
  <si>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</si>
  <si>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</si>
  <si>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</si>
  <si>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</si>
  <si>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</si>
  <si>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</si>
  <si>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</si>
  <si>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</si>
  <si>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</si>
  <si>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</si>
  <si>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</si>
  <si>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</si>
  <si>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</si>
  <si>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</si>
  <si>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</si>
  <si>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</si>
  <si>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</si>
  <si>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</si>
  <si>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</si>
  <si>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</si>
  <si>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</si>
  <si>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</si>
  <si>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</si>
  <si>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</si>
  <si>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</si>
  <si>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</si>
  <si>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</si>
  <si>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</si>
  <si>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</si>
  <si>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</si>
  <si>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</si>
  <si>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</si>
  <si>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</si>
  <si>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</si>
  <si>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</si>
  <si>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</si>
  <si>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</si>
  <si>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</si>
  <si>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</si>
  <si>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</si>
  <si>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</si>
  <si>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</si>
  <si>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</si>
  <si>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</si>
  <si>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</si>
  <si>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</si>
  <si>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</si>
  <si>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</si>
  <si>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</si>
  <si>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</si>
  <si>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</si>
  <si>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</si>
  <si>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</si>
  <si>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</si>
  <si>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</si>
  <si>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</si>
  <si>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</si>
  <si>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</si>
  <si>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</si>
  <si>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</si>
  <si>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</si>
  <si>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</si>
  <si>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</si>
  <si>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</si>
  <si>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</si>
  <si>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</si>
  <si>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</si>
  <si>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</si>
  <si>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</si>
  <si>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</si>
  <si>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</si>
  <si>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</si>
  <si>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</si>
  <si>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</si>
  <si>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</si>
  <si>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</si>
  <si>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</si>
  <si>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</si>
  <si>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</si>
  <si>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</si>
  <si>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</si>
  <si>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</si>
  <si>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</si>
  <si>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</si>
  <si>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</si>
  <si>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</si>
  <si>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</si>
  <si>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</si>
  <si>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</si>
  <si>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</si>
  <si>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</si>
  <si>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</si>
  <si>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</si>
  <si>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</si>
  <si>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</si>
  <si>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</si>
  <si>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</si>
  <si>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</si>
  <si>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</si>
  <si>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</si>
  <si>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</si>
  <si>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</si>
  <si>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</si>
  <si>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</si>
  <si>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</si>
  <si>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</si>
  <si>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</si>
  <si>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</si>
  <si>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</si>
  <si>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</si>
  <si>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</si>
  <si>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</si>
  <si>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</si>
  <si>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</si>
  <si>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</si>
  <si>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</si>
  <si>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</si>
  <si>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</si>
  <si>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</si>
  <si>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</si>
  <si>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</si>
  <si>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</si>
  <si>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</si>
  <si>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</si>
  <si>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</si>
  <si>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</si>
  <si>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</si>
  <si>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</si>
  <si>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</si>
  <si>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</si>
  <si>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</si>
  <si>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</si>
  <si>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</si>
  <si>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</si>
  <si>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</si>
  <si>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</si>
  <si>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</si>
  <si>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</si>
  <si>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</si>
  <si>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</si>
  <si>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</si>
  <si>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</si>
  <si>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</si>
  <si>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</si>
  <si>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</si>
  <si>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</si>
  <si>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</si>
  <si>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</si>
  <si>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</si>
  <si>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</si>
  <si>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</si>
  <si>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</si>
  <si>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</si>
  <si>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</si>
  <si>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</si>
  <si>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</si>
  <si>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</si>
  <si>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</si>
  <si>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</si>
  <si>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</si>
  <si>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</si>
  <si>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</si>
  <si>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</si>
  <si>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</si>
  <si>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</si>
  <si>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</si>
  <si>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</si>
  <si>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</si>
  <si>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</si>
  <si>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</si>
  <si>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</si>
  <si>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</si>
  <si>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</si>
  <si>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</si>
  <si>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</si>
  <si>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</si>
  <si>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</si>
  <si>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</si>
  <si>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</si>
  <si>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</si>
  <si>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</si>
  <si>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</si>
  <si>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</si>
  <si>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</si>
  <si>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</si>
  <si>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</si>
  <si>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</si>
  <si>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</si>
  <si>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</si>
  <si>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</si>
  <si>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</si>
  <si>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</si>
  <si>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</si>
  <si>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</si>
  <si>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</si>
  <si>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</si>
  <si>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</si>
  <si>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</si>
  <si>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</si>
  <si>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</si>
  <si>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</si>
  <si>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</si>
  <si>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</si>
  <si>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</si>
  <si>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</si>
  <si>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</si>
  <si>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</si>
  <si>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</si>
  <si>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</si>
  <si>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</si>
  <si>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</si>
  <si>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</si>
  <si>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</si>
  <si>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</si>
  <si>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</si>
  <si>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</si>
  <si>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</si>
  <si>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</si>
  <si>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</si>
  <si>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</si>
  <si>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</si>
  <si>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</si>
  <si>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</si>
  <si>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</si>
  <si>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</si>
  <si>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</si>
  <si>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</si>
  <si>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</si>
  <si>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</si>
  <si>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</si>
  <si>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</si>
  <si>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</si>
  <si>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</si>
  <si>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</si>
  <si>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</si>
  <si>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</si>
  <si>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</si>
  <si>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</si>
  <si>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</si>
  <si>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</si>
  <si>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</si>
  <si>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</si>
  <si>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</si>
  <si>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</si>
  <si>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</si>
  <si>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</si>
  <si>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</si>
  <si>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</si>
  <si>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</si>
  <si>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</si>
  <si>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</si>
  <si>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</si>
  <si>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</si>
  <si>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</si>
  <si>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</si>
  <si>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</si>
  <si>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</si>
  <si>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</si>
  <si>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</si>
  <si>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</si>
  <si>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</si>
  <si>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</si>
  <si>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</si>
  <si>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</si>
  <si>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</si>
  <si>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</si>
  <si>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</si>
  <si>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</si>
  <si>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</si>
  <si>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</si>
  <si>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</si>
  <si>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</si>
  <si>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</si>
  <si>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</si>
  <si>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</si>
  <si>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</si>
  <si>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</si>
  <si>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</si>
  <si>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</si>
  <si>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</si>
  <si>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</si>
  <si>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</si>
  <si>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</si>
  <si>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</si>
  <si>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</si>
  <si>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</si>
  <si>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</si>
  <si>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</si>
  <si>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</si>
  <si>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</si>
  <si>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</si>
  <si>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</si>
  <si>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</si>
  <si>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</si>
  <si>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</si>
  <si>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</si>
  <si>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</si>
  <si>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</si>
  <si>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</si>
  <si>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</si>
  <si>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</si>
  <si>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</si>
  <si>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</si>
  <si>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</si>
  <si>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</si>
  <si>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</si>
  <si>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</si>
  <si>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</si>
  <si>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</si>
  <si>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</si>
  <si>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</si>
  <si>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</si>
  <si>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</si>
  <si>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</si>
  <si>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</si>
  <si>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</si>
  <si>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</si>
  <si>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</si>
  <si>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</si>
  <si>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</si>
  <si>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</si>
  <si>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</si>
  <si>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</si>
  <si>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</si>
  <si>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</si>
  <si>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</si>
  <si>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</si>
  <si>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</si>
  <si>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</si>
  <si>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</si>
  <si>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</si>
  <si>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</si>
  <si>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</si>
  <si>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</si>
  <si>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</si>
  <si>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</si>
  <si>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</si>
  <si>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</si>
  <si>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</si>
  <si>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</si>
  <si>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</si>
  <si>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</si>
  <si>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</si>
  <si>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</si>
  <si>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</si>
  <si>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</si>
  <si>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</si>
  <si>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</si>
  <si>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</si>
  <si>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</si>
  <si>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</si>
  <si>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</si>
  <si>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</si>
  <si>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</si>
  <si>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</si>
  <si>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</si>
  <si>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</si>
  <si>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</si>
  <si>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</si>
  <si>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</si>
  <si>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</si>
  <si>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</si>
  <si>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</si>
  <si>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</si>
  <si>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</si>
  <si>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</si>
  <si>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</si>
  <si>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</si>
  <si>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</si>
  <si>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</si>
  <si>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</si>
  <si>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</si>
  <si>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</si>
  <si>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</si>
  <si>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</si>
  <si>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</si>
  <si>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</si>
  <si>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</si>
  <si>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</si>
  <si>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</si>
  <si>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</si>
  <si>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</si>
  <si>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</si>
  <si>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</si>
  <si>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</si>
  <si>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</si>
  <si>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</si>
  <si>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</si>
  <si>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</si>
  <si>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</si>
  <si>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</si>
  <si>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</si>
  <si>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</si>
  <si>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</si>
  <si>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</si>
  <si>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</si>
  <si>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</si>
  <si>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</si>
  <si>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</si>
  <si>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</si>
  <si>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</si>
  <si>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</si>
  <si>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</si>
  <si>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</si>
  <si>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</si>
  <si>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</si>
  <si>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</si>
  <si>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</si>
  <si>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</si>
  <si>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</si>
  <si>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</si>
  <si>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</si>
  <si>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</si>
  <si>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</si>
  <si>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</si>
  <si>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</si>
  <si>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</si>
  <si>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</si>
  <si>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</si>
  <si>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</si>
  <si>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</si>
  <si>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</si>
  <si>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</si>
  <si>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</si>
  <si>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</si>
  <si>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</si>
  <si>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</si>
  <si>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</si>
  <si>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</si>
  <si>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</si>
  <si>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</si>
  <si>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</si>
  <si>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</si>
  <si>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</si>
  <si>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</si>
  <si>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</si>
  <si>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</si>
  <si>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</si>
  <si>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</si>
  <si>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</si>
  <si>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</si>
  <si>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</si>
  <si>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</si>
  <si>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</si>
  <si>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</si>
  <si>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</si>
  <si>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</si>
  <si>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</si>
  <si>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</si>
  <si>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</si>
  <si>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</si>
  <si>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</si>
  <si>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</si>
  <si>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</si>
  <si>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</si>
  <si>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</si>
  <si>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</si>
  <si>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</si>
  <si>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</si>
  <si>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</si>
  <si>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</si>
  <si>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</si>
  <si>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</si>
  <si>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</si>
  <si>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</si>
  <si>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</si>
  <si>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</si>
  <si>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</si>
  <si>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</si>
  <si>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</si>
  <si>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</si>
  <si>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</si>
  <si>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</si>
  <si>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</si>
  <si>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</si>
  <si>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</si>
  <si>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</si>
  <si>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</si>
  <si>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</si>
  <si>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</si>
  <si>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</si>
  <si>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</si>
  <si>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</si>
  <si>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</si>
  <si>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</si>
  <si>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</si>
  <si>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</si>
  <si>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</si>
  <si>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</si>
  <si>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</si>
  <si>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</si>
  <si>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</si>
  <si>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</si>
  <si>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</si>
  <si>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</si>
  <si>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</si>
  <si>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</si>
  <si>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</si>
  <si>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</si>
  <si>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</si>
  <si>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</si>
  <si>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</si>
  <si>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</si>
  <si>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</si>
  <si>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</si>
  <si>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</si>
  <si>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</si>
  <si>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</si>
  <si>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</si>
  <si>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</si>
  <si>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</si>
  <si>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</si>
  <si>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</si>
  <si>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</si>
  <si>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</si>
  <si>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</si>
  <si>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</si>
  <si>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</si>
  <si>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</si>
  <si>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</si>
  <si>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</si>
  <si>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</si>
  <si>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</si>
  <si>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</si>
  <si>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</si>
  <si>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</si>
  <si>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</si>
  <si>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</si>
  <si>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</si>
  <si>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</si>
  <si>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</si>
  <si>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</si>
  <si>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</si>
  <si>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</si>
  <si>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</si>
  <si>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</si>
  <si>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</si>
  <si>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</si>
  <si>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</si>
  <si>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</si>
  <si>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</si>
  <si>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</si>
  <si>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</si>
  <si>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</si>
  <si>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</si>
  <si>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</si>
  <si>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</si>
  <si>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</si>
  <si>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</si>
  <si>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</si>
  <si>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</si>
  <si>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</si>
  <si>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</si>
  <si>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</si>
  <si>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</si>
  <si>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</si>
  <si>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</si>
  <si>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</si>
  <si>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</si>
  <si>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</si>
  <si>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</si>
  <si>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</si>
  <si>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</si>
  <si>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</si>
  <si>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</si>
  <si>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</si>
  <si>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</si>
  <si>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</si>
  <si>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</si>
  <si>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</si>
  <si>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</si>
  <si>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</si>
  <si>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</si>
  <si>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</si>
  <si>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</si>
  <si>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</si>
  <si>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</si>
  <si>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</si>
  <si>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</si>
  <si>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</si>
  <si>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</si>
  <si>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</si>
  <si>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</si>
  <si>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</si>
  <si>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</si>
  <si>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</si>
  <si>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</si>
  <si>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</si>
  <si>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</si>
  <si>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</si>
  <si>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</si>
  <si>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</si>
  <si>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</si>
  <si>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</si>
  <si>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</si>
  <si>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</si>
  <si>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</si>
  <si>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</si>
  <si>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</si>
  <si>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</si>
  <si>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</si>
  <si>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</si>
  <si>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</si>
  <si>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</si>
  <si>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</si>
  <si>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</si>
  <si>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</si>
  <si>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</si>
  <si>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</si>
  <si>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</si>
  <si>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</si>
  <si>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</si>
  <si>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</si>
  <si>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</si>
  <si>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</si>
  <si>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</si>
  <si>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</si>
  <si>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</si>
  <si>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</si>
  <si>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</si>
  <si>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</si>
  <si>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</si>
  <si>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</si>
  <si>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</si>
  <si>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</si>
  <si>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</si>
  <si>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</si>
  <si>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</si>
  <si>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</si>
  <si>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</si>
  <si>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</si>
  <si>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</si>
  <si>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</si>
  <si>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</si>
  <si>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</si>
  <si>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</si>
  <si>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</si>
  <si>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</si>
  <si>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</si>
  <si>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</si>
  <si>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</si>
  <si>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</si>
  <si>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</si>
  <si>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</si>
  <si>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</si>
  <si>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</si>
  <si>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</si>
  <si>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</si>
  <si>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</si>
  <si>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</si>
  <si>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</si>
  <si>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</si>
  <si>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</si>
  <si>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</si>
  <si>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</si>
  <si>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</si>
  <si>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</si>
  <si>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</si>
  <si>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</si>
  <si>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</si>
  <si>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</si>
  <si>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</si>
  <si>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</si>
  <si>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</si>
  <si>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</si>
  <si>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</si>
  <si>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</si>
  <si>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</si>
  <si>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</si>
  <si>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</si>
  <si>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</si>
  <si>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</si>
  <si>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</si>
  <si>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</si>
  <si>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</si>
  <si>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</si>
  <si>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</si>
  <si>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</si>
  <si>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</si>
  <si>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</si>
  <si>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</si>
  <si>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</si>
  <si>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</si>
  <si>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</si>
  <si>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</si>
  <si>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</si>
  <si>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</si>
  <si>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</si>
  <si>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</si>
  <si>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</si>
  <si>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</si>
  <si>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</si>
  <si>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</si>
  <si>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</si>
  <si>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</si>
  <si>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</si>
  <si>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</si>
  <si>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</si>
  <si>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</si>
  <si>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</si>
  <si>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</si>
  <si>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</si>
  <si>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</si>
  <si>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</si>
  <si>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</si>
  <si>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</si>
  <si>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</si>
  <si>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</si>
  <si>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</si>
  <si>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</si>
  <si>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</si>
  <si>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</si>
  <si>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</si>
  <si>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</si>
  <si>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</si>
  <si>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</si>
  <si>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</si>
  <si>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</si>
  <si>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</si>
  <si>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</si>
  <si>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</si>
  <si>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</si>
  <si>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</si>
  <si>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</si>
  <si>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</si>
  <si>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</si>
  <si>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</si>
  <si>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</si>
  <si>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</si>
  <si>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</si>
  <si>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</si>
  <si>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</si>
  <si>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</si>
  <si>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</si>
  <si>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</si>
  <si>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</si>
  <si>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</si>
  <si>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</si>
  <si>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</si>
  <si>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</si>
  <si>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</si>
  <si>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</si>
  <si>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</si>
  <si>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</si>
  <si>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</si>
  <si>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</si>
  <si>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</si>
  <si>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</si>
  <si>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</si>
  <si>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</si>
  <si>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</si>
  <si>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</si>
  <si>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</si>
  <si>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</si>
  <si>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</si>
  <si>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</si>
  <si>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</si>
  <si>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</si>
  <si>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</si>
  <si>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</si>
  <si>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</si>
  <si>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</si>
  <si>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</si>
  <si>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</si>
  <si>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</si>
  <si>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</si>
  <si>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</si>
  <si>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</si>
  <si>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</si>
  <si>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</si>
  <si>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</si>
  <si>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</si>
  <si>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</si>
  <si>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</si>
  <si>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</si>
  <si>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</si>
  <si>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</si>
  <si>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</si>
  <si>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</si>
  <si>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</si>
  <si>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</si>
  <si>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</si>
  <si>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</si>
  <si>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</si>
  <si>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</si>
  <si>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</si>
  <si>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</si>
  <si>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</si>
  <si>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</si>
  <si>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</si>
  <si>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</si>
  <si>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</si>
  <si>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</si>
  <si>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</si>
  <si>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</si>
  <si>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</si>
  <si>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</si>
  <si>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</si>
  <si>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</si>
  <si>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</si>
  <si>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</si>
  <si>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</si>
  <si>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</si>
  <si>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</si>
  <si>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</si>
  <si>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</si>
  <si>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</si>
  <si>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</si>
  <si>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</si>
  <si>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</si>
  <si>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</si>
  <si>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</si>
  <si>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</si>
  <si>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</si>
  <si>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</si>
  <si>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</si>
  <si>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</si>
  <si>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</si>
  <si>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</si>
  <si>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</si>
  <si>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</si>
  <si>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</si>
  <si>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</si>
  <si>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</si>
  <si>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</si>
  <si>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</si>
  <si>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</si>
  <si>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</si>
  <si>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</si>
  <si>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</si>
  <si>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</si>
  <si>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</si>
  <si>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</si>
  <si>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</si>
  <si>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</si>
  <si>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</si>
  <si>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</si>
  <si>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</si>
  <si>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</si>
  <si>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</si>
  <si>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</si>
  <si>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</si>
  <si>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</si>
  <si>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</si>
  <si>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</si>
  <si>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</si>
  <si>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</si>
  <si>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</si>
  <si>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</si>
  <si>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</si>
  <si>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</si>
  <si>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</si>
  <si>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</si>
  <si>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</si>
  <si>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</si>
  <si>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</si>
  <si>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</si>
  <si>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</si>
  <si>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</si>
  <si>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</si>
  <si>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</si>
  <si>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</si>
  <si>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</si>
  <si>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</si>
  <si>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</si>
  <si>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</si>
  <si>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</si>
  <si>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</si>
  <si>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</si>
  <si>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</si>
  <si>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</si>
  <si>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</si>
  <si>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</si>
  <si>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</si>
  <si>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</si>
  <si>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</si>
  <si>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</si>
  <si>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</si>
  <si>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</si>
  <si>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</si>
  <si>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</si>
  <si>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</si>
  <si>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</si>
  <si>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</si>
  <si>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</si>
  <si>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</si>
  <si>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</si>
  <si>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</si>
  <si>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</si>
  <si>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</si>
  <si>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</si>
  <si>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</si>
  <si>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</si>
  <si>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</si>
  <si>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</si>
  <si>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</si>
  <si>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</si>
  <si>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</si>
  <si>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</si>
  <si>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</si>
  <si>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</si>
  <si>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</si>
  <si>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</si>
  <si>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</si>
  <si>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</si>
  <si>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</si>
  <si>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</si>
  <si>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</si>
  <si>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</si>
  <si>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</si>
  <si>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</si>
  <si>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</si>
  <si>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</si>
  <si>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</si>
  <si>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</si>
  <si>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</si>
  <si>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</si>
  <si>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</si>
  <si>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</si>
  <si>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</si>
  <si>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</si>
  <si>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</si>
  <si>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</si>
  <si>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</si>
  <si>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</si>
  <si>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</si>
  <si>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</si>
  <si>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</si>
  <si>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</si>
  <si>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</si>
  <si>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</si>
  <si>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</si>
  <si>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</si>
  <si>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</si>
  <si>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</si>
  <si>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</si>
  <si>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</si>
  <si>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</si>
  <si>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</si>
  <si>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</si>
  <si>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</si>
  <si>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</si>
  <si>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</si>
  <si>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</si>
  <si>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</si>
  <si>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</si>
  <si>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</si>
  <si>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</si>
  <si>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</si>
  <si>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</si>
  <si>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</si>
  <si>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</si>
  <si>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</si>
  <si>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</si>
  <si>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</si>
  <si>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</si>
  <si>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</si>
  <si>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</si>
  <si>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</si>
  <si>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</si>
  <si>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</si>
  <si>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</si>
  <si>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</si>
  <si>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</si>
  <si>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</si>
  <si>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</si>
  <si>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</si>
  <si>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</si>
  <si>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</si>
  <si>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</si>
  <si>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</si>
  <si>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</si>
  <si>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</si>
  <si>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</si>
  <si>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</si>
  <si>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</si>
  <si>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</si>
  <si>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</si>
  <si>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</si>
  <si>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</si>
  <si>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</si>
  <si>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</si>
  <si>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</si>
  <si>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</si>
  <si>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</si>
  <si>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</si>
  <si>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</si>
  <si>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</si>
  <si>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</si>
  <si>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</si>
  <si>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</si>
  <si>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</si>
  <si>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</si>
  <si>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</si>
  <si>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</si>
  <si>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</si>
  <si>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</si>
  <si>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</si>
  <si>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</si>
  <si>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</si>
  <si>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</si>
  <si>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</si>
  <si>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</si>
  <si>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</si>
  <si>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</si>
  <si>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</si>
  <si>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</si>
  <si>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</si>
  <si>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</si>
  <si>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</si>
  <si>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</si>
  <si>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</si>
  <si>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</si>
  <si>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</si>
  <si>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</si>
  <si>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</si>
  <si>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</si>
  <si>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</si>
  <si>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</si>
  <si>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</si>
  <si>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</si>
  <si>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</si>
  <si>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</si>
  <si>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</si>
  <si>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</si>
  <si>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</si>
  <si>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</si>
  <si>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</si>
  <si>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</si>
  <si>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</si>
  <si>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</si>
  <si>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</si>
  <si>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</si>
  <si>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</si>
  <si>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</si>
  <si>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</si>
  <si>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</si>
  <si>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</si>
  <si>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</si>
  <si>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</si>
  <si>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</si>
  <si>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</si>
  <si>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</si>
  <si>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</si>
  <si>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</si>
  <si>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</si>
  <si>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</si>
  <si>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</si>
  <si>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</si>
  <si>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</si>
  <si>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</si>
  <si>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</si>
  <si>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</si>
  <si>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</si>
  <si>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</si>
  <si>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</si>
  <si>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</si>
  <si>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</si>
  <si>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</si>
  <si>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</si>
  <si>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</si>
  <si>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</si>
  <si>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</si>
  <si>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</si>
  <si>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</si>
  <si>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</si>
  <si>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</si>
  <si>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</si>
  <si>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</si>
  <si>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</si>
  <si>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</si>
  <si>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</si>
  <si>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</si>
  <si>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</si>
  <si>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</si>
  <si>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</si>
  <si>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</si>
  <si>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</si>
  <si>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</si>
  <si>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</si>
  <si>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</si>
  <si>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</si>
  <si>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</si>
  <si>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</si>
  <si>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</si>
  <si>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</si>
  <si>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</si>
  <si>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</si>
  <si>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</si>
  <si>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</si>
  <si>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</si>
  <si>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</si>
  <si>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</si>
  <si>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</si>
  <si>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</si>
  <si>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</si>
  <si>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</si>
  <si>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</si>
  <si>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</si>
  <si>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</si>
  <si>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</si>
  <si>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</si>
  <si>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</si>
  <si>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</si>
  <si>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</si>
  <si>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</si>
  <si>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</si>
  <si>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</si>
  <si>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</si>
  <si>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</si>
  <si>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</si>
  <si>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</si>
  <si>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</si>
  <si>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</si>
  <si>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</si>
  <si>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</si>
  <si>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</si>
  <si>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</si>
  <si>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</si>
  <si>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</si>
  <si>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</si>
  <si>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</si>
  <si>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</si>
  <si>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</si>
  <si>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</si>
  <si>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</si>
  <si>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</si>
  <si>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</si>
  <si>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</si>
  <si>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</si>
  <si>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</si>
  <si>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</si>
  <si>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</si>
  <si>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</si>
  <si>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</si>
  <si>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</si>
  <si>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</si>
  <si>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</si>
  <si>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</si>
  <si>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</si>
  <si>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</si>
  <si>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</si>
  <si>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</si>
  <si>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</si>
  <si>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</si>
  <si>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</si>
  <si>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</si>
  <si>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</si>
  <si>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</si>
  <si>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</si>
  <si>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</si>
  <si>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</si>
  <si>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</si>
  <si>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</si>
  <si>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</si>
  <si>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</si>
  <si>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</si>
  <si>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</si>
  <si>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</si>
  <si>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</si>
  <si>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</si>
  <si>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</si>
  <si>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</si>
  <si>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</si>
  <si>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</si>
  <si>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</si>
  <si>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</si>
  <si>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</si>
  <si>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</si>
  <si>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</si>
  <si>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</si>
  <si>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</si>
  <si>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</si>
  <si>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</si>
  <si>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</si>
  <si>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</si>
  <si>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</si>
  <si>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</si>
  <si>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</si>
  <si>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</si>
  <si>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</si>
  <si>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</si>
  <si>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</si>
  <si>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</si>
  <si>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</si>
  <si>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</si>
  <si>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</si>
  <si>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</si>
  <si>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</si>
  <si>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</si>
  <si>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</si>
  <si>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</si>
  <si>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</si>
  <si>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</si>
  <si>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</si>
  <si>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</si>
  <si>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</si>
  <si>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</si>
  <si>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</si>
  <si>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</si>
  <si>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</si>
  <si>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</si>
  <si>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</si>
  <si>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</si>
  <si>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</si>
  <si>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</si>
  <si>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</si>
  <si>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</si>
  <si>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</si>
  <si>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</si>
  <si>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</si>
  <si>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</si>
  <si>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</si>
  <si>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</si>
  <si>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</si>
  <si>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</si>
  <si>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</si>
  <si>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</si>
  <si>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</si>
  <si>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</si>
  <si>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</si>
  <si>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</si>
  <si>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</si>
  <si>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</si>
  <si>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</si>
  <si>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</si>
  <si>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</si>
  <si>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</si>
  <si>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</si>
  <si>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</si>
  <si>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</si>
  <si>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</si>
  <si>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</si>
  <si>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</si>
  <si>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</si>
  <si>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</si>
  <si>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</si>
  <si>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</si>
  <si>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</si>
  <si>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</si>
  <si>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</si>
  <si>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</si>
  <si>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</si>
  <si>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</si>
  <si>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</si>
  <si>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</si>
  <si>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</si>
  <si>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</si>
  <si>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</si>
  <si>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</si>
  <si>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</si>
  <si>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</si>
  <si>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</si>
  <si>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</si>
  <si>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</si>
  <si>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</si>
  <si>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</si>
  <si>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</si>
  <si>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</si>
  <si>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</si>
  <si>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</si>
  <si>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</si>
  <si>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</si>
  <si>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</si>
  <si>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</si>
  <si>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</si>
  <si>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</si>
  <si>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</si>
  <si>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</si>
  <si>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</si>
  <si>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</si>
  <si>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</si>
  <si>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</si>
  <si>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</si>
  <si>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</si>
  <si>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</si>
  <si>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</si>
  <si>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</si>
  <si>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</si>
  <si>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</si>
  <si>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</si>
  <si>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</si>
  <si>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</si>
  <si>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</si>
  <si>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</si>
  <si>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</si>
  <si>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</si>
  <si>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</si>
  <si>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</si>
  <si>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</si>
  <si>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</si>
  <si>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</si>
  <si>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</si>
  <si>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</si>
  <si>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</si>
  <si>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</si>
  <si>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</si>
  <si>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</si>
  <si>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</si>
  <si>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</si>
  <si>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</si>
  <si>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</si>
  <si>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</si>
  <si>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</si>
  <si>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</si>
  <si>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</si>
  <si>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</si>
  <si>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</si>
  <si>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</si>
  <si>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</si>
  <si>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</si>
  <si>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</si>
  <si>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</si>
  <si>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</si>
  <si>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</si>
  <si>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</si>
  <si>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</si>
  <si>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</si>
  <si>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</si>
  <si>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</si>
  <si>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</si>
  <si>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</si>
  <si>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</si>
  <si>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</si>
  <si>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</si>
  <si>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</si>
  <si>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</si>
  <si>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</si>
  <si>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</si>
  <si>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</si>
  <si>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</si>
  <si>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</si>
  <si>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</si>
  <si>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</si>
  <si>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</si>
  <si>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</si>
  <si>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</si>
  <si>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</si>
  <si>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</si>
  <si>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</si>
  <si>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</si>
  <si>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</si>
  <si>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</si>
  <si>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</si>
  <si>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</si>
  <si>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</si>
  <si>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</si>
  <si>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</si>
  <si>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</si>
  <si>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</si>
  <si>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</si>
  <si>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</si>
  <si>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</si>
  <si>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</si>
  <si>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</si>
  <si>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</si>
  <si>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</si>
  <si>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</si>
  <si>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</si>
  <si>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</si>
  <si>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</si>
  <si>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</si>
  <si>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</si>
  <si>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</si>
  <si>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</si>
  <si>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</si>
  <si>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</si>
  <si>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</si>
  <si>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</si>
  <si>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</si>
  <si>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</si>
  <si>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</si>
  <si>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</si>
  <si>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</si>
  <si>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</si>
  <si>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</si>
  <si>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</si>
  <si>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</si>
  <si>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</si>
  <si>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</si>
  <si>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</si>
  <si>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</si>
  <si>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</si>
  <si>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</si>
  <si>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</si>
  <si>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</si>
  <si>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</si>
  <si>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</si>
  <si>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</si>
  <si>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</si>
  <si>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</si>
  <si>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</si>
  <si>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</si>
  <si>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</si>
  <si>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</si>
  <si>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</si>
  <si>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</si>
  <si>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</si>
  <si>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</si>
  <si>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</si>
  <si>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</si>
  <si>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</si>
  <si>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</si>
  <si>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</si>
  <si>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</si>
  <si>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</si>
  <si>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</si>
  <si>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</si>
  <si>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</si>
  <si>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</si>
  <si>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</si>
  <si>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</si>
  <si>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</si>
  <si>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</si>
  <si>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</si>
  <si>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</si>
  <si>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</si>
  <si>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</si>
  <si>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</si>
  <si>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</si>
  <si>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</si>
  <si>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</si>
  <si>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</si>
  <si>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</si>
  <si>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</si>
  <si>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</si>
  <si>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</si>
  <si>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</si>
  <si>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</si>
  <si>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</si>
  <si>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</si>
  <si>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</si>
  <si>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</si>
  <si>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</si>
  <si>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</si>
  <si>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</si>
  <si>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</si>
  <si>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</si>
  <si>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</si>
  <si>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</si>
  <si>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</si>
  <si>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</si>
  <si>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</si>
  <si>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</si>
  <si>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</si>
  <si>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</si>
  <si>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</si>
  <si>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</si>
  <si>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</si>
  <si>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</si>
  <si>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</si>
  <si>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</si>
  <si>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</si>
  <si>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</si>
  <si>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</si>
  <si>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</si>
  <si>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</si>
  <si>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</si>
  <si>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</si>
  <si>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</si>
  <si>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</si>
  <si>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</si>
  <si>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</si>
  <si>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</si>
  <si>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</si>
  <si>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</si>
  <si>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</si>
  <si>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</si>
  <si>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</si>
  <si>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</si>
  <si>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</si>
  <si>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</si>
  <si>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</si>
  <si>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</si>
  <si>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</si>
  <si>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</si>
  <si>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</si>
  <si>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</si>
  <si>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</si>
  <si>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</si>
  <si>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</si>
  <si>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</si>
  <si>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</si>
  <si>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</si>
  <si>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</si>
  <si>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</si>
  <si>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</si>
  <si>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</si>
  <si>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</si>
  <si>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</si>
  <si>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</si>
  <si>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</si>
  <si>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</si>
  <si>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</si>
  <si>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</si>
  <si>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</si>
  <si>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</si>
  <si>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</si>
  <si>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</si>
  <si>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</si>
  <si>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</si>
  <si>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</si>
  <si>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</si>
  <si>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</si>
  <si>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</si>
  <si>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</si>
  <si>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</si>
  <si>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</si>
  <si>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</si>
  <si>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</si>
  <si>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</si>
  <si>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</si>
  <si>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</si>
  <si>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</si>
  <si>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</si>
  <si>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</si>
  <si>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</si>
  <si>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</si>
  <si>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</si>
  <si>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</si>
  <si>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</si>
  <si>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</si>
  <si>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</si>
  <si>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</si>
  <si>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</si>
  <si>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</si>
  <si>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</si>
  <si>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</si>
  <si>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</si>
  <si>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</si>
  <si>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</si>
  <si>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</si>
  <si>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</si>
  <si>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</si>
  <si>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</si>
  <si>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</si>
  <si>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</si>
  <si>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</si>
  <si>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</si>
  <si>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</si>
  <si>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</si>
  <si>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</si>
  <si>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</si>
  <si>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</si>
  <si>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</si>
  <si>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</si>
  <si>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</si>
  <si>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</si>
  <si>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</si>
  <si>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</si>
  <si>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</si>
  <si>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</si>
  <si>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</si>
  <si>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</si>
  <si>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</si>
  <si>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</si>
  <si>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</si>
  <si>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</si>
  <si>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</si>
  <si>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</si>
  <si>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</si>
  <si>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</si>
  <si>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</si>
  <si>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</si>
  <si>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</si>
  <si>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</si>
  <si>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</si>
  <si>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</si>
  <si>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</si>
  <si>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</si>
  <si>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</si>
  <si>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</si>
  <si>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</si>
  <si>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</si>
  <si>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</si>
  <si>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</si>
  <si>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</si>
  <si>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</si>
  <si>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</si>
  <si>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</si>
  <si>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</si>
  <si>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</si>
  <si>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</si>
  <si>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</si>
  <si>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</si>
  <si>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</si>
  <si>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</si>
  <si>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</si>
  <si>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</si>
  <si>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</si>
  <si>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</si>
  <si>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</si>
  <si>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</si>
  <si>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</si>
  <si>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</si>
  <si>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</si>
  <si>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</si>
  <si>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</si>
  <si>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</si>
  <si>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</si>
  <si>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</si>
  <si>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</si>
  <si>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</si>
  <si>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</si>
  <si>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</si>
  <si>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</si>
  <si>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</si>
  <si>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</si>
  <si>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</si>
  <si>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</si>
  <si>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</si>
  <si>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</si>
  <si>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</si>
  <si>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</si>
  <si>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</si>
  <si>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</si>
  <si>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</si>
  <si>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</si>
  <si>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</si>
  <si>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</si>
  <si>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</si>
  <si>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</si>
  <si>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</si>
  <si>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</si>
  <si>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</si>
  <si>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</si>
  <si>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</si>
  <si>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</si>
  <si>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</si>
  <si>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</si>
  <si>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</si>
  <si>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</si>
  <si>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</si>
  <si>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</si>
  <si>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</si>
  <si>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</si>
  <si>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</si>
  <si>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</si>
  <si>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</si>
  <si>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</si>
  <si>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</si>
  <si>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</si>
  <si>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</si>
  <si>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</si>
  <si>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</si>
  <si>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</si>
  <si>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</si>
  <si>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</si>
  <si>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</si>
  <si>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</si>
  <si>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</si>
  <si>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</si>
  <si>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</si>
  <si>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</si>
  <si>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</si>
  <si>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</si>
  <si>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</si>
  <si>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</si>
  <si>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</si>
  <si>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</si>
  <si>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</si>
  <si>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</si>
  <si>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</si>
  <si>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</si>
  <si>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</si>
  <si>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</si>
  <si>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</si>
  <si>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</si>
  <si>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</si>
  <si>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</si>
  <si>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</si>
  <si>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</si>
  <si>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</si>
  <si>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</si>
  <si>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</si>
  <si>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</si>
  <si>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</si>
  <si>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</si>
  <si>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</si>
  <si>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</si>
  <si>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</si>
  <si>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</si>
  <si>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</si>
  <si>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</si>
  <si>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</si>
  <si>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</si>
  <si>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</si>
  <si>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</si>
  <si>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</si>
  <si>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</si>
  <si>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</si>
  <si>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</si>
  <si>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</si>
  <si>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</si>
  <si>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</si>
  <si>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</si>
  <si>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</si>
  <si>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</si>
  <si>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</si>
  <si>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</si>
  <si>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</si>
  <si>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</si>
  <si>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</si>
  <si>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</si>
  <si>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</si>
  <si>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</si>
  <si>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</si>
  <si>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</si>
  <si>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</si>
  <si>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</si>
  <si>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</si>
  <si>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</si>
  <si>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</si>
  <si>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</si>
  <si>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</si>
  <si>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</si>
  <si>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</si>
  <si>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</si>
  <si>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</si>
  <si>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</si>
  <si>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</si>
  <si>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</si>
  <si>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</si>
  <si>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</si>
  <si>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</si>
  <si>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</si>
  <si>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</si>
  <si>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</si>
  <si>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</si>
  <si>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</si>
  <si>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</si>
  <si>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</si>
  <si>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</si>
  <si>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</si>
  <si>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</si>
  <si>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</si>
  <si>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</si>
  <si>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</si>
  <si>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</si>
  <si>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</si>
  <si>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</si>
  <si>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</si>
  <si>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</si>
  <si>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</si>
  <si>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</si>
  <si>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</si>
  <si>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</si>
  <si>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</si>
  <si>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</si>
  <si>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</si>
  <si>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</si>
  <si>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</si>
  <si>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</si>
  <si>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</si>
  <si>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</si>
  <si>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</si>
  <si>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</si>
  <si>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</si>
  <si>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</si>
  <si>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</si>
  <si>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</si>
  <si>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</si>
  <si>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</si>
  <si>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</si>
  <si>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</si>
  <si>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</si>
  <si>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</si>
  <si>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</si>
  <si>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</si>
  <si>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</si>
  <si>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</si>
  <si>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</si>
  <si>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</si>
  <si>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</si>
  <si>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</si>
  <si>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</si>
  <si>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</si>
  <si>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</si>
  <si>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</si>
  <si>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</si>
  <si>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</si>
  <si>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</si>
  <si>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</si>
  <si>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</si>
  <si>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</si>
  <si>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</si>
  <si>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</si>
  <si>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</si>
  <si>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</si>
  <si>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</si>
  <si>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</si>
  <si>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</si>
  <si>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</si>
  <si>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</si>
  <si>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</si>
  <si>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</si>
  <si>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</si>
  <si>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</si>
  <si>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</si>
  <si>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</si>
  <si>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</si>
  <si>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</si>
  <si>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</si>
  <si>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</si>
  <si>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</si>
  <si>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</si>
  <si>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</si>
  <si>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</si>
  <si>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</si>
  <si>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</si>
  <si>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</si>
  <si>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</si>
  <si>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</si>
  <si>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</si>
  <si>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</si>
  <si>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</si>
  <si>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</si>
  <si>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</si>
  <si>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</si>
  <si>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</si>
  <si>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</si>
  <si>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</si>
  <si>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</si>
  <si>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</si>
  <si>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</si>
  <si>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</si>
  <si>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</si>
  <si>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</si>
  <si>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</si>
  <si>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</si>
  <si>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</si>
  <si>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</si>
  <si>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</si>
  <si>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</si>
  <si>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</si>
  <si>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</si>
  <si>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</si>
  <si>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</si>
  <si>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</si>
  <si>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</si>
  <si>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</si>
  <si>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</si>
  <si>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</si>
  <si>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</si>
  <si>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</si>
  <si>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</si>
  <si>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</si>
  <si>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</si>
  <si>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</si>
  <si>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</si>
  <si>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</si>
  <si>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</si>
  <si>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</si>
  <si>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</si>
  <si>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</si>
  <si>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</si>
  <si>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</si>
  <si>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</si>
  <si>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</si>
  <si>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</si>
  <si>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</si>
  <si>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</si>
  <si>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</si>
  <si>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</si>
  <si>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</si>
  <si>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</si>
  <si>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</si>
  <si>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</si>
  <si>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</si>
  <si>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</si>
  <si>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</si>
  <si>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</si>
  <si>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</si>
  <si>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</si>
  <si>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</si>
  <si>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</si>
  <si>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</si>
  <si>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</si>
  <si>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</si>
  <si>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</si>
  <si>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</si>
  <si>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</si>
  <si>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</si>
  <si>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</si>
  <si>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</si>
  <si>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</si>
  <si>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</si>
  <si>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</si>
  <si>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</si>
  <si>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</si>
  <si>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</si>
  <si>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</si>
  <si>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</si>
  <si>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</si>
  <si>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</si>
  <si>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</si>
  <si>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</si>
  <si>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</si>
  <si>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</si>
  <si>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</si>
  <si>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</si>
  <si>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</si>
  <si>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</si>
  <si>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</si>
  <si>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</si>
  <si>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</si>
  <si>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</si>
  <si>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</si>
  <si>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</si>
  <si>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</si>
  <si>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</si>
  <si>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</si>
  <si>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</si>
  <si>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</si>
  <si>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</si>
  <si>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</si>
  <si>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</si>
  <si>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</si>
  <si>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</si>
  <si>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</si>
  <si>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</si>
  <si>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</si>
  <si>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</si>
  <si>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</si>
  <si>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</si>
  <si>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</si>
  <si>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</si>
  <si>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</si>
  <si>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</si>
  <si>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</si>
  <si>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</si>
  <si>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</si>
  <si>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</si>
  <si>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</si>
  <si>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</si>
  <si>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</si>
  <si>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</si>
  <si>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</si>
  <si>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</si>
  <si>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</si>
  <si>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</si>
  <si>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</si>
  <si>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</si>
  <si>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</si>
  <si>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</si>
  <si>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</si>
  <si>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</si>
  <si>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</si>
  <si>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</si>
  <si>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</si>
  <si>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</si>
  <si>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</si>
  <si>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</si>
  <si>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</si>
  <si>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</si>
  <si>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</si>
  <si>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</si>
  <si>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</si>
  <si>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</si>
  <si>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</si>
  <si>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</si>
  <si>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</si>
  <si>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</si>
  <si>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</si>
  <si>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</si>
  <si>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</si>
  <si>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</si>
  <si>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</si>
  <si>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</si>
  <si>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</si>
  <si>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</si>
  <si>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</si>
  <si>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</si>
  <si>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</si>
  <si>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</si>
  <si>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</si>
  <si>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</si>
  <si>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</si>
  <si>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</si>
  <si>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</si>
  <si>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</si>
  <si>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</si>
  <si>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</si>
  <si>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</si>
  <si>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</si>
  <si>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</si>
  <si>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</si>
  <si>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</si>
  <si>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</si>
  <si>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</si>
  <si>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</si>
  <si>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</si>
  <si>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</si>
  <si>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</si>
  <si>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</si>
  <si>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</si>
  <si>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</si>
  <si>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</si>
  <si>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</si>
  <si>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</si>
  <si>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</si>
  <si>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</si>
  <si>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</si>
  <si>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</si>
  <si>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</si>
  <si>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</si>
  <si>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</si>
  <si>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</si>
  <si>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</si>
  <si>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</si>
  <si>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</si>
  <si>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</si>
  <si>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</si>
  <si>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</si>
  <si>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</si>
  <si>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</si>
  <si>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</si>
  <si>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</si>
  <si>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</si>
  <si>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</si>
  <si>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</si>
  <si>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</si>
  <si>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</si>
  <si>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</si>
  <si>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</si>
  <si>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</si>
  <si>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</si>
  <si>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</si>
  <si>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</si>
  <si>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</si>
  <si>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</si>
  <si>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</si>
  <si>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</si>
  <si>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</si>
  <si>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</si>
  <si>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</si>
  <si>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</si>
  <si>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</si>
  <si>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</si>
  <si>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</si>
  <si>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</si>
  <si>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</si>
  <si>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</si>
  <si>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</si>
  <si>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</si>
  <si>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</si>
  <si>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</si>
  <si>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</si>
  <si>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</si>
  <si>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</si>
  <si>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</si>
  <si>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</si>
  <si>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</si>
  <si>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</si>
  <si>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</si>
  <si>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</si>
  <si>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</si>
  <si>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</si>
  <si>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</si>
  <si>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</si>
  <si>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</si>
  <si>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</si>
  <si>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</si>
  <si>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</si>
  <si>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</si>
  <si>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</si>
  <si>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</si>
  <si>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</si>
  <si>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</si>
  <si>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</si>
  <si>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</si>
  <si>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</si>
  <si>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</si>
  <si>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</si>
  <si>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</si>
  <si>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</si>
  <si>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</si>
  <si>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</si>
  <si>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</si>
  <si>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</si>
  <si>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</si>
  <si>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</si>
  <si>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</si>
  <si>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</si>
  <si>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</si>
  <si>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</si>
  <si>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</si>
  <si>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</si>
  <si>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</si>
  <si>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</si>
  <si>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</si>
  <si>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</si>
  <si>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</si>
  <si>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</si>
  <si>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</si>
  <si>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</si>
  <si>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</si>
  <si>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</si>
  <si>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</si>
  <si>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</si>
  <si>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</si>
  <si>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</si>
  <si>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</si>
  <si>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</si>
  <si>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</si>
  <si>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</si>
  <si>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</si>
  <si>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</si>
  <si>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</si>
  <si>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</si>
  <si>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</si>
  <si>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</si>
  <si>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</si>
  <si>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</si>
  <si>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</si>
  <si>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</si>
  <si>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</si>
  <si>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</si>
  <si>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</si>
  <si>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</si>
  <si>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</si>
  <si>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</si>
  <si>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</si>
  <si>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</si>
  <si>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</si>
  <si>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</si>
  <si>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</si>
  <si>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</si>
  <si>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</si>
  <si>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</si>
  <si>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</si>
  <si>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</si>
  <si>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</si>
  <si>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</si>
  <si>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</si>
  <si>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</si>
  <si>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</si>
  <si>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</si>
  <si>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</si>
  <si>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</si>
  <si>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</si>
  <si>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</si>
  <si>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</si>
  <si>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</si>
  <si>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</si>
  <si>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</si>
  <si>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</si>
  <si>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</si>
  <si>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</si>
  <si>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</si>
  <si>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</si>
  <si>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</si>
  <si>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</si>
  <si>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</si>
  <si>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</si>
  <si>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</si>
  <si>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</si>
  <si>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</si>
  <si>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</si>
  <si>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</si>
  <si>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</si>
  <si>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</si>
  <si>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</si>
  <si>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</si>
  <si>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</si>
  <si>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</si>
  <si>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</si>
  <si>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</si>
  <si>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</si>
  <si>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</si>
  <si>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</si>
  <si>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</si>
  <si>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</si>
  <si>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</si>
  <si>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</si>
  <si>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</si>
  <si>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</si>
  <si>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</si>
  <si>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</si>
  <si>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</si>
  <si>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</si>
  <si>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</si>
  <si>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</si>
  <si>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</si>
  <si>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</si>
  <si>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</si>
  <si>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</si>
  <si>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</si>
  <si>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</si>
  <si>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</si>
  <si>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</si>
  <si>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</si>
  <si>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</si>
  <si>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</si>
  <si>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</si>
  <si>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</si>
  <si>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</si>
  <si>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</si>
  <si>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</si>
  <si>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</si>
  <si>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</si>
  <si>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</si>
  <si>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</si>
  <si>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</si>
  <si>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</si>
  <si>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</si>
  <si>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</si>
  <si>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</si>
  <si>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</si>
  <si>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</si>
  <si>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</si>
  <si>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</si>
  <si>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</si>
  <si>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</si>
  <si>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</si>
  <si>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</si>
  <si>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</si>
  <si>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</si>
  <si>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</si>
  <si>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</si>
  <si>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</si>
  <si>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</si>
  <si>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</si>
  <si>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</si>
  <si>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</si>
  <si>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</si>
  <si>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</si>
  <si>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</si>
  <si>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</si>
  <si>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</si>
  <si>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</si>
  <si>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</si>
  <si>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</si>
  <si>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</si>
  <si>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</si>
  <si>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</si>
  <si>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</si>
  <si>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</si>
  <si>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</si>
  <si>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</si>
  <si>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</si>
  <si>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</si>
  <si>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</si>
  <si>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</si>
  <si>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</si>
  <si>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</si>
  <si>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</si>
  <si>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</si>
  <si>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</si>
  <si>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</si>
  <si>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</si>
  <si>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</si>
  <si>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</si>
  <si>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</si>
  <si>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</si>
  <si>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</si>
  <si>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</si>
  <si>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</si>
  <si>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</si>
  <si>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</si>
  <si>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</si>
  <si>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</si>
  <si>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</si>
  <si>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</si>
  <si>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</si>
  <si>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</si>
  <si>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</si>
  <si>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</si>
  <si>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</si>
  <si>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</si>
  <si>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</si>
  <si>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</si>
  <si>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</si>
  <si>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</si>
  <si>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</si>
  <si>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</si>
  <si>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</si>
  <si>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</si>
  <si>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</si>
  <si>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</si>
  <si>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</si>
  <si>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</si>
  <si>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</si>
  <si>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</si>
  <si>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</si>
  <si>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</si>
  <si>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</si>
  <si>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</si>
  <si>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</si>
  <si>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</si>
  <si>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</si>
  <si>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</si>
  <si>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</si>
  <si>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</si>
  <si>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</si>
  <si>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</si>
  <si>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</si>
  <si>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</si>
  <si>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</si>
  <si>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</si>
  <si>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</si>
  <si>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</si>
  <si>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</si>
  <si>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</si>
  <si>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</si>
  <si>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</si>
  <si>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</si>
  <si>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</si>
  <si>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</si>
  <si>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</si>
  <si>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</si>
  <si>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</si>
  <si>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</si>
  <si>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</si>
  <si>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</si>
  <si>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</si>
  <si>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</si>
  <si>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</si>
  <si>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</si>
  <si>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</si>
  <si>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</si>
  <si>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</si>
  <si>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</si>
  <si>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</si>
  <si>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</si>
  <si>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</si>
  <si>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</si>
  <si>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</si>
  <si>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</si>
  <si>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</si>
  <si>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</si>
  <si>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</si>
  <si>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</si>
  <si>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</si>
  <si>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</si>
  <si>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</si>
  <si>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</si>
  <si>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</si>
  <si>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</si>
  <si>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</si>
  <si>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</si>
  <si>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</si>
  <si>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</si>
  <si>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</si>
  <si>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</si>
  <si>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</si>
  <si>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</si>
  <si>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</si>
  <si>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</si>
  <si>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</si>
  <si>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</si>
  <si>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</si>
  <si>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</si>
  <si>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</si>
  <si>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</si>
  <si>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</si>
  <si>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</si>
  <si>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</si>
  <si>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</si>
  <si>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</si>
  <si>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</si>
  <si>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</si>
  <si>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</si>
  <si>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</si>
  <si>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</si>
  <si>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</si>
  <si>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</si>
  <si>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</si>
  <si>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</si>
  <si>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</si>
  <si>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</si>
  <si>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</si>
  <si>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</si>
  <si>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</si>
  <si>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</si>
  <si>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</si>
  <si>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</si>
  <si>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</si>
  <si>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</si>
  <si>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</si>
  <si>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</si>
  <si>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</si>
  <si>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</si>
  <si>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</si>
  <si>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</si>
  <si>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</si>
  <si>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</si>
  <si>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</si>
  <si>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</si>
  <si>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</si>
  <si>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</si>
  <si>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</si>
  <si>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</si>
  <si>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</si>
  <si>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</si>
  <si>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</si>
  <si>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</si>
  <si>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</si>
  <si>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</si>
  <si>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</si>
  <si>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</si>
  <si>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</si>
  <si>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</si>
  <si>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</si>
  <si>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</si>
  <si>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</si>
  <si>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</si>
  <si>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</si>
  <si>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</si>
  <si>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</si>
  <si>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</si>
  <si>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</si>
  <si>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</si>
  <si>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</si>
  <si>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</si>
  <si>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</si>
  <si>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</si>
  <si>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</si>
  <si>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</si>
  <si>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</si>
  <si>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</si>
  <si>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</si>
  <si>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</si>
  <si>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</si>
  <si>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</si>
  <si>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</si>
  <si>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</si>
  <si>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</si>
  <si>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</si>
  <si>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</si>
  <si>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</si>
  <si>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</si>
  <si>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</si>
  <si>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</si>
  <si>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</si>
  <si>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</si>
  <si>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</si>
  <si>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</si>
  <si>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</si>
  <si>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</si>
  <si>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</si>
  <si>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</si>
  <si>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</si>
  <si>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</si>
  <si>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</si>
  <si>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</si>
  <si>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</si>
  <si>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</si>
  <si>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</si>
  <si>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</si>
  <si>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</si>
  <si>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</si>
  <si>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</si>
  <si>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</si>
  <si>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</si>
  <si>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</si>
  <si>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</si>
  <si>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</si>
  <si>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</si>
  <si>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</si>
  <si>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</si>
  <si>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</si>
  <si>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</si>
  <si>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</si>
  <si>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</si>
  <si>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</si>
  <si>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</si>
  <si>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</si>
  <si>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</si>
  <si>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</si>
  <si>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</si>
  <si>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</si>
  <si>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</si>
  <si>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</si>
  <si>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</si>
  <si>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</si>
  <si>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</si>
  <si>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</si>
  <si>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</si>
  <si>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</si>
  <si>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</si>
  <si>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</si>
  <si>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</si>
  <si>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</si>
  <si>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</si>
  <si>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</si>
  <si>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</si>
  <si>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</si>
  <si>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</si>
  <si>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</si>
  <si>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</si>
  <si>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</si>
  <si>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</si>
  <si>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</si>
  <si>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</si>
  <si>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</si>
  <si>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</si>
  <si>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</si>
  <si>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</si>
  <si>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</si>
  <si>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</si>
  <si>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</si>
  <si>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</si>
  <si>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</si>
  <si>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</si>
  <si>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</si>
  <si>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</si>
  <si>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</si>
  <si>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</si>
  <si>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</si>
  <si>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</si>
  <si>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</si>
  <si>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</si>
  <si>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</si>
  <si>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</si>
  <si>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</si>
  <si>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</si>
  <si>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</si>
  <si>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</si>
  <si>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</si>
  <si>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</si>
  <si>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</si>
  <si>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</si>
  <si>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</si>
  <si>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</si>
  <si>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</si>
  <si>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</si>
  <si>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</si>
  <si>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</si>
  <si>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</si>
  <si>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</si>
  <si>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</si>
  <si>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</si>
  <si>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</si>
  <si>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</si>
  <si>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</si>
  <si>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</si>
  <si>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</si>
  <si>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</si>
  <si>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</si>
  <si>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</si>
  <si>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</si>
  <si>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</si>
  <si>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</si>
  <si>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</si>
  <si>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</si>
  <si>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</si>
  <si>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</si>
  <si>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</si>
  <si>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</si>
  <si>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</si>
  <si>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</si>
  <si>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</si>
  <si>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</si>
  <si>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</si>
  <si>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</si>
  <si>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</si>
  <si>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</si>
  <si>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</si>
  <si>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</si>
  <si>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</si>
  <si>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</si>
  <si>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</si>
  <si>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</si>
  <si>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</si>
  <si>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</si>
  <si>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</si>
  <si>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</si>
  <si>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</si>
  <si>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</si>
  <si>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</si>
  <si>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</si>
  <si>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</si>
  <si>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</si>
  <si>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</si>
  <si>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</si>
  <si>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</si>
  <si>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</si>
  <si>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</si>
  <si>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</si>
  <si>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</si>
  <si>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</si>
  <si>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</si>
  <si>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</si>
  <si>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</si>
  <si>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</si>
  <si>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</si>
  <si>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</si>
  <si>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</si>
  <si>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</si>
  <si>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</si>
  <si>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</si>
  <si>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</si>
  <si>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</si>
  <si>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</si>
  <si>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</si>
  <si>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</si>
  <si>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</si>
  <si>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</si>
  <si>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</si>
  <si>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</si>
  <si>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</si>
  <si>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</si>
  <si>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</si>
  <si>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</si>
  <si>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</si>
  <si>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</si>
  <si>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</si>
  <si>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</si>
  <si>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</si>
  <si>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</si>
  <si>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</si>
  <si>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</si>
  <si>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</si>
  <si>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</si>
  <si>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</si>
  <si>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</si>
  <si>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</si>
  <si>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</si>
  <si>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</si>
  <si>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</si>
  <si>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</si>
  <si>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</si>
  <si>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</si>
  <si>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</si>
  <si>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</si>
  <si>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</si>
  <si>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</si>
  <si>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</si>
  <si>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</si>
  <si>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</si>
  <si>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</si>
  <si>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</si>
  <si>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</si>
  <si>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</si>
  <si>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</si>
  <si>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</si>
  <si>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</si>
  <si>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</si>
  <si>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</si>
  <si>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</si>
  <si>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</si>
  <si>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</si>
  <si>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</si>
  <si>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</si>
  <si>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</si>
  <si>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</si>
  <si>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</si>
  <si>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</si>
  <si>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</si>
  <si>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</si>
  <si>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</si>
  <si>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</si>
  <si>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</si>
  <si>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</si>
  <si>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</si>
  <si>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</si>
  <si>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</si>
  <si>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</si>
  <si>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</si>
  <si>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</si>
  <si>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</si>
  <si>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</si>
  <si>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</si>
  <si>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</si>
  <si>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</si>
  <si>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</si>
  <si>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</si>
  <si>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</si>
  <si>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</si>
  <si>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</si>
  <si>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</si>
  <si>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</si>
  <si>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</si>
  <si>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</si>
  <si>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</si>
  <si>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</si>
  <si>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</si>
  <si>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</si>
  <si>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</si>
  <si>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</si>
  <si>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</si>
  <si>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</si>
  <si>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</si>
  <si>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</si>
  <si>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</si>
  <si>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</si>
  <si>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</si>
  <si>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</si>
  <si>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</si>
  <si>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</si>
  <si>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</si>
  <si>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</si>
  <si>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</si>
  <si>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</si>
  <si>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</si>
  <si>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</si>
  <si>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</si>
  <si>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</si>
  <si>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</si>
  <si>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</si>
  <si>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</si>
  <si>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</si>
  <si>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</si>
  <si>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</si>
  <si>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</si>
  <si>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</si>
  <si>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</si>
  <si>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</si>
  <si>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</si>
  <si>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</si>
  <si>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</si>
  <si>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</si>
  <si>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</si>
  <si>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</si>
  <si>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</si>
  <si>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</si>
  <si>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</si>
  <si>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</si>
  <si>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</si>
  <si>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</si>
  <si>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</si>
  <si>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</si>
  <si>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</si>
  <si>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</si>
  <si>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</si>
  <si>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</si>
  <si>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</si>
  <si>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</si>
  <si>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</si>
  <si>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</si>
  <si>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</si>
  <si>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</si>
  <si>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</si>
  <si>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</si>
  <si>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</si>
  <si>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</si>
  <si>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</si>
  <si>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</si>
  <si>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</si>
  <si>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</si>
  <si>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</si>
  <si>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</si>
  <si>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</si>
  <si>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</si>
  <si>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</si>
  <si>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</si>
  <si>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</si>
  <si>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</si>
  <si>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</si>
  <si>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</si>
  <si>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</si>
  <si>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</si>
  <si>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</si>
  <si>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</si>
  <si>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</si>
  <si>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</si>
  <si>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</si>
  <si>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</si>
  <si>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</si>
  <si>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</si>
  <si>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</si>
  <si>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</si>
  <si>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</si>
  <si>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</si>
  <si>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</si>
  <si>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</si>
  <si>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</si>
  <si>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</si>
  <si>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</si>
  <si>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</si>
  <si>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</si>
  <si>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</si>
  <si>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</si>
  <si>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</si>
  <si>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</si>
  <si>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</si>
  <si>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</si>
  <si>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</si>
  <si>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</si>
  <si>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</si>
  <si>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</si>
  <si>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</si>
  <si>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</si>
  <si>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</si>
  <si>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</si>
  <si>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</si>
  <si>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</si>
  <si>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</si>
  <si>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</si>
  <si>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</si>
  <si>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</si>
  <si>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</si>
  <si>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</si>
  <si>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</si>
  <si>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</si>
  <si>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</si>
  <si>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</si>
  <si>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</si>
  <si>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</si>
  <si>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</si>
  <si>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</si>
  <si>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</si>
  <si>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</si>
  <si>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</si>
  <si>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</si>
  <si>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</si>
  <si>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</si>
  <si>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</si>
  <si>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</si>
  <si>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</si>
  <si>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</si>
  <si>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</si>
  <si>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</si>
  <si>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</si>
  <si>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</si>
  <si>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</si>
  <si>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</si>
  <si>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</si>
  <si>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</si>
  <si>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</si>
  <si>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</si>
  <si>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</si>
  <si>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</si>
  <si>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</si>
  <si>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</si>
  <si>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</si>
  <si>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</si>
  <si>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</si>
  <si>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</si>
  <si>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</si>
  <si>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</si>
  <si>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</si>
  <si>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</si>
  <si>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</si>
  <si>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</si>
  <si>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</si>
  <si>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</si>
  <si>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</si>
  <si>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</si>
  <si>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</si>
  <si>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</si>
  <si>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</si>
  <si>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</si>
  <si>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</si>
  <si>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</si>
  <si>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</si>
  <si>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</si>
  <si>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</si>
  <si>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</si>
  <si>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</si>
  <si>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</si>
  <si>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</si>
  <si>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</si>
  <si>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</si>
  <si>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</si>
  <si>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</si>
  <si>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</si>
  <si>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</si>
  <si>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</si>
  <si>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</si>
  <si>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</si>
  <si>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</si>
  <si>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</si>
  <si>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</si>
  <si>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</si>
  <si>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</si>
  <si>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</si>
  <si>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</si>
  <si>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</si>
  <si>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</si>
  <si>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</si>
  <si>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</si>
  <si>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</si>
  <si>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</si>
  <si>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</si>
  <si>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</si>
  <si>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</si>
  <si>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</si>
  <si>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</si>
  <si>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</si>
  <si>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</si>
  <si>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</si>
  <si>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</si>
  <si>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</si>
  <si>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</si>
  <si>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</si>
  <si>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</si>
  <si>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</si>
  <si>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</si>
  <si>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</si>
  <si>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</si>
  <si>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</si>
  <si>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</si>
  <si>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</si>
  <si>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</si>
  <si>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</si>
  <si>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</si>
  <si>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</si>
  <si>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</si>
  <si>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</si>
  <si>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</si>
  <si>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</si>
  <si>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</si>
  <si>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</si>
  <si>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</si>
  <si>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</si>
  <si>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</si>
  <si>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</si>
  <si>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</si>
  <si>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</si>
  <si>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</si>
  <si>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</si>
  <si>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</si>
  <si>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</si>
  <si>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</si>
  <si>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</si>
  <si>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</si>
  <si>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</si>
  <si>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</si>
  <si>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</si>
  <si>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</si>
  <si>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</si>
  <si>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</si>
  <si>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</si>
  <si>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</si>
  <si>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</si>
  <si>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</si>
  <si>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</si>
  <si>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</si>
  <si>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</si>
  <si>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</si>
  <si>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</si>
  <si>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</si>
  <si>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</si>
  <si>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</si>
  <si>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</si>
  <si>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</si>
  <si>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</si>
  <si>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</si>
  <si>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</si>
  <si>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</si>
  <si>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</si>
  <si>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</si>
  <si>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</si>
  <si>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</si>
  <si>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</si>
  <si>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</si>
  <si>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</si>
  <si>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</si>
  <si>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</si>
  <si>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</si>
  <si>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</si>
  <si>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</si>
  <si>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</si>
  <si>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</si>
  <si>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</si>
  <si>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</si>
  <si>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</si>
  <si>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</si>
  <si>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</si>
  <si>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</si>
  <si>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</si>
  <si>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</si>
  <si>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</si>
  <si>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</si>
  <si>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</si>
  <si>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</si>
  <si>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</si>
  <si>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</si>
  <si>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</si>
  <si>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</si>
  <si>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</si>
  <si>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</si>
  <si>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</si>
  <si>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</si>
  <si>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</si>
  <si>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</si>
  <si>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</si>
  <si>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</si>
  <si>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</si>
  <si>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</si>
  <si>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</si>
  <si>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</si>
  <si>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</si>
  <si>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</si>
  <si>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</si>
  <si>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</si>
  <si>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</si>
  <si>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</si>
  <si>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</si>
  <si>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</si>
  <si>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</si>
  <si>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</si>
  <si>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</si>
  <si>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</si>
  <si>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</si>
  <si>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</si>
  <si>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</si>
  <si>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</si>
  <si>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</si>
  <si>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</si>
  <si>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</si>
  <si>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</si>
  <si>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</si>
  <si>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</si>
  <si>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</si>
  <si>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</si>
  <si>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</si>
  <si>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</si>
  <si>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</si>
  <si>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</si>
  <si>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</si>
  <si>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</si>
  <si>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</si>
  <si>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</si>
  <si>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</si>
  <si>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</si>
  <si>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</si>
  <si>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</si>
  <si>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</si>
  <si>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</si>
  <si>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</si>
  <si>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</si>
  <si>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</si>
  <si>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</si>
  <si>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</si>
  <si>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</si>
  <si>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</si>
  <si>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</si>
  <si>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</si>
  <si>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</si>
  <si>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</si>
  <si>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</si>
  <si>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</si>
  <si>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</si>
  <si>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</si>
  <si>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</si>
  <si>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</si>
  <si>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</si>
  <si>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</si>
  <si>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</si>
  <si>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</si>
  <si>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</si>
  <si>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</si>
  <si>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</si>
  <si>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</si>
  <si>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</si>
  <si>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</si>
  <si>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</si>
  <si>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</si>
  <si>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</si>
  <si>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</si>
  <si>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</si>
  <si>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</si>
  <si>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</si>
  <si>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</si>
  <si>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</si>
  <si>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</si>
  <si>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</si>
  <si>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</si>
  <si>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</si>
  <si>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</si>
  <si>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</si>
  <si>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</si>
  <si>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</si>
  <si>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</si>
  <si>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</si>
  <si>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</si>
  <si>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</si>
  <si>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</si>
  <si>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</si>
  <si>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</si>
  <si>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</si>
  <si>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</si>
  <si>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</si>
  <si>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</si>
  <si>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</si>
  <si>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</si>
  <si>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</si>
  <si>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</si>
  <si>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</si>
  <si>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</si>
  <si>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</si>
  <si>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</si>
  <si>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</si>
  <si>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</si>
  <si>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</si>
  <si>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</si>
  <si>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</si>
  <si>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</si>
  <si>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</si>
  <si>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</si>
  <si>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</si>
  <si>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</si>
  <si>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</si>
  <si>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</si>
  <si>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</si>
  <si>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</si>
  <si>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</si>
  <si>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</si>
  <si>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</si>
  <si>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</si>
  <si>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</si>
  <si>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</si>
  <si>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</si>
  <si>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</si>
  <si>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</si>
  <si>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</si>
  <si>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</si>
  <si>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</si>
  <si>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</si>
  <si>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</si>
  <si>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</si>
  <si>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</si>
  <si>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</si>
  <si>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</si>
  <si>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</si>
  <si>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</si>
  <si>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</si>
  <si>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</si>
  <si>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</si>
  <si>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</si>
  <si>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</si>
  <si>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</si>
  <si>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</si>
  <si>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</si>
  <si>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</si>
  <si>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</si>
  <si>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</si>
  <si>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</si>
  <si>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</si>
  <si>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</si>
  <si>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</si>
  <si>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</si>
  <si>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</si>
  <si>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</si>
  <si>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</si>
  <si>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</si>
  <si>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</si>
  <si>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</si>
  <si>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</si>
  <si>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</si>
  <si>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</si>
  <si>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</si>
  <si>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</si>
  <si>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</si>
  <si>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</si>
  <si>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</si>
  <si>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</si>
  <si>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</si>
  <si>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</si>
  <si>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</si>
  <si>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</si>
  <si>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</si>
  <si>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</si>
  <si>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</si>
  <si>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</si>
  <si>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</si>
  <si>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</si>
  <si>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</si>
  <si>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</si>
  <si>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</si>
  <si>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</si>
  <si>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</si>
  <si>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</si>
  <si>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</si>
  <si>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</si>
  <si>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</si>
  <si>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</si>
  <si>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</si>
  <si>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</si>
  <si>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</si>
  <si>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</si>
  <si>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</si>
  <si>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</si>
  <si>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</si>
  <si>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</si>
  <si>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</si>
  <si>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</si>
  <si>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</si>
  <si>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</si>
  <si>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</si>
  <si>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</si>
  <si>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</si>
  <si>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</si>
  <si>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</si>
  <si>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</si>
  <si>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</si>
  <si>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</si>
  <si>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</si>
  <si>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</si>
  <si>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</si>
  <si>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</si>
  <si>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</si>
  <si>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</si>
  <si>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</si>
  <si>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</si>
  <si>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</si>
  <si>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</si>
  <si>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</si>
  <si>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</si>
  <si>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</si>
  <si>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</si>
  <si>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</si>
  <si>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</si>
  <si>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</si>
  <si>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</si>
  <si>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</si>
  <si>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</si>
  <si>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</si>
  <si>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</si>
  <si>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</si>
  <si>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</si>
  <si>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</si>
  <si>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</si>
  <si>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</si>
  <si>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</si>
  <si>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</si>
  <si>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</si>
  <si>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</si>
  <si>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</si>
  <si>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</si>
  <si>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</si>
  <si>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</si>
  <si>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</si>
  <si>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</si>
  <si>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</si>
  <si>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</si>
  <si>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</si>
  <si>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</si>
  <si>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</si>
  <si>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</si>
  <si>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</si>
  <si>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</si>
  <si>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</si>
  <si>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</si>
  <si>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</si>
  <si>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</si>
  <si>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</si>
  <si>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</si>
  <si>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</si>
  <si>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</si>
  <si>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</si>
  <si>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</si>
  <si>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</si>
  <si>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</si>
  <si>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</si>
  <si>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</si>
  <si>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</si>
  <si>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</si>
  <si>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</si>
  <si>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</si>
  <si>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</si>
  <si>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</si>
  <si>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</si>
  <si>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</si>
  <si>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</si>
  <si>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</si>
  <si>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</si>
  <si>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</si>
  <si>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</si>
  <si>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</si>
  <si>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</si>
  <si>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</si>
  <si>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</si>
  <si>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</si>
  <si>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</si>
  <si>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</si>
  <si>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</si>
  <si>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</si>
  <si>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</si>
  <si>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</si>
  <si>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</si>
  <si>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</si>
  <si>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</si>
  <si>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</si>
  <si>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</si>
  <si>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</si>
  <si>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</si>
  <si>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</si>
  <si>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</si>
  <si>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</si>
  <si>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</si>
  <si>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</si>
  <si>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</si>
  <si>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</si>
  <si>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</si>
  <si>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</si>
  <si>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</si>
  <si>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</si>
  <si>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</si>
  <si>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</si>
  <si>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</si>
  <si>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</si>
  <si>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</si>
  <si>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</si>
  <si>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</si>
  <si>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</si>
  <si>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</si>
  <si>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</si>
  <si>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</si>
  <si>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</si>
  <si>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</si>
  <si>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</si>
  <si>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</si>
  <si>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</si>
  <si>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</si>
  <si>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</si>
  <si>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</si>
  <si>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</si>
  <si>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</si>
  <si>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</si>
  <si>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</si>
  <si>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</si>
  <si>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</si>
  <si>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</si>
  <si>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</si>
  <si>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</si>
  <si>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</si>
  <si>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</si>
  <si>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</si>
  <si>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</si>
  <si>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</si>
  <si>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</si>
  <si>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</si>
  <si>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</si>
  <si>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</si>
  <si>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</si>
  <si>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</si>
  <si>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</si>
  <si>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</si>
  <si>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</si>
  <si>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</si>
  <si>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</si>
  <si>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</si>
  <si>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</si>
  <si>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</si>
  <si>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</si>
  <si>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</si>
  <si>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</si>
  <si>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</si>
  <si>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</si>
  <si>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</si>
  <si>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</si>
  <si>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</si>
  <si>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</si>
  <si>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</si>
  <si>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</si>
  <si>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</si>
  <si>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</si>
  <si>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</si>
  <si>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</si>
  <si>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</si>
  <si>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</si>
  <si>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</si>
  <si>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</si>
  <si>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</si>
  <si>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</si>
  <si>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</si>
  <si>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</si>
  <si>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</si>
  <si>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</si>
  <si>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</si>
  <si>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</si>
  <si>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</si>
  <si>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</si>
  <si>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</si>
  <si>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</si>
  <si>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</si>
  <si>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</si>
  <si>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</si>
  <si>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</si>
  <si>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</si>
  <si>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</si>
  <si>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</si>
  <si>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</si>
  <si>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</si>
  <si>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</si>
  <si>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</si>
  <si>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</si>
  <si>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</si>
  <si>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</si>
  <si>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</si>
  <si>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</si>
  <si>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</si>
  <si>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</si>
  <si>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</si>
  <si>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</si>
  <si>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</si>
  <si>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</si>
  <si>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</si>
  <si>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</si>
  <si>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</si>
  <si>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</si>
  <si>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</si>
  <si>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</si>
  <si>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</si>
  <si>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</si>
  <si>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</si>
  <si>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</si>
  <si>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</si>
  <si>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</si>
  <si>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</si>
  <si>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</si>
  <si>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</si>
  <si>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</si>
  <si>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</si>
  <si>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</si>
  <si>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</si>
  <si>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</si>
  <si>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</si>
  <si>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</si>
  <si>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</si>
  <si>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</si>
  <si>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</si>
  <si>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</si>
  <si>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</si>
  <si>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</si>
  <si>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</si>
  <si>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</si>
  <si>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</si>
  <si>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</si>
  <si>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</si>
  <si>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</si>
  <si>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</si>
  <si>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</si>
  <si>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</si>
  <si>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</si>
  <si>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</si>
  <si>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</si>
  <si>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</si>
  <si>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</si>
  <si>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</si>
  <si>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</si>
  <si>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</si>
  <si>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</si>
  <si>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</si>
  <si>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</si>
  <si>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</si>
  <si>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</si>
  <si>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</si>
  <si>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</si>
  <si>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</si>
  <si>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</si>
  <si>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</si>
  <si>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</si>
  <si>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</si>
  <si>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</si>
  <si>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</si>
  <si>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</si>
  <si>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</si>
  <si>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</si>
  <si>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</si>
  <si>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</si>
  <si>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</si>
  <si>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</si>
  <si>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</si>
  <si>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</si>
  <si>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</si>
  <si>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</si>
  <si>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</si>
  <si>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</si>
  <si>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</si>
  <si>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</si>
  <si>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</si>
  <si>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</si>
  <si>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</si>
  <si>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</si>
  <si>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</si>
  <si>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</si>
  <si>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</si>
  <si>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</si>
  <si>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</si>
  <si>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</si>
  <si>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</si>
  <si>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</si>
  <si>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</si>
  <si>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</si>
  <si>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</si>
  <si>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</si>
  <si>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</si>
  <si>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</si>
  <si>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</si>
  <si>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</si>
  <si>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</si>
  <si>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</si>
  <si>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</si>
  <si>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</si>
  <si>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</si>
  <si>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</si>
  <si>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</si>
  <si>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</si>
  <si>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</si>
  <si>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</si>
  <si>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</si>
  <si>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</si>
  <si>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</si>
  <si>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</si>
  <si>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</si>
  <si>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</si>
  <si>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</si>
  <si>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</si>
  <si>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</si>
  <si>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</si>
  <si>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</si>
  <si>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</si>
  <si>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</si>
  <si>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</si>
  <si>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</si>
  <si>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</si>
  <si>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</si>
  <si>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</si>
  <si>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</si>
  <si>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</si>
  <si>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</si>
  <si>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</si>
  <si>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</si>
  <si>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</si>
  <si>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</si>
  <si>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</si>
  <si>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</si>
  <si>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</si>
  <si>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</si>
  <si>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</si>
  <si>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</si>
  <si>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</si>
  <si>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</si>
  <si>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</si>
  <si>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</si>
  <si>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</si>
  <si>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</si>
  <si>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</si>
  <si>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</si>
  <si>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</si>
  <si>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</si>
  <si>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</si>
  <si>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</si>
  <si>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</si>
  <si>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</si>
  <si>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</si>
  <si>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</si>
  <si>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</si>
  <si>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</si>
  <si>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</si>
  <si>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</si>
  <si>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</si>
  <si>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</si>
  <si>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</si>
  <si>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</si>
  <si>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</si>
  <si>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</si>
  <si>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</si>
  <si>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</si>
  <si>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</si>
  <si>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</si>
  <si>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</si>
  <si>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</si>
  <si>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</si>
  <si>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</si>
  <si>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</si>
  <si>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</si>
  <si>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</si>
  <si>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</si>
  <si>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</si>
  <si>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</si>
  <si>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</si>
  <si>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</si>
  <si>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</si>
  <si>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</si>
  <si>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</si>
  <si>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</si>
  <si>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</si>
  <si>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</si>
  <si>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</si>
  <si>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</si>
  <si>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</si>
  <si>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</si>
  <si>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</si>
  <si>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</si>
  <si>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</si>
  <si>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</si>
  <si>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</si>
  <si>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</si>
  <si>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</si>
  <si>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</si>
  <si>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</si>
  <si>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</si>
  <si>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</si>
  <si>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</si>
  <si>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</si>
  <si>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</si>
  <si>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</si>
  <si>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</si>
  <si>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</si>
  <si>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</si>
  <si>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</si>
  <si>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</si>
  <si>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</si>
  <si>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</si>
  <si>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</si>
  <si>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</si>
  <si>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</si>
  <si>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</si>
  <si>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</si>
  <si>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</si>
  <si>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</si>
  <si>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</si>
  <si>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</si>
  <si>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</si>
  <si>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</si>
  <si>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</si>
  <si>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</si>
  <si>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</si>
  <si>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</si>
  <si>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</si>
  <si>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</si>
  <si>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</si>
  <si>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</si>
  <si>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</si>
  <si>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</si>
  <si>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</si>
  <si>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</si>
  <si>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</si>
  <si>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</si>
  <si>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</si>
  <si>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</si>
  <si>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</si>
  <si>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</si>
  <si>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</si>
  <si>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</si>
  <si>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</si>
  <si>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</si>
  <si>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</si>
  <si>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</si>
  <si>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</si>
  <si>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</si>
  <si>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</si>
  <si>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</si>
  <si>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</si>
  <si>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</si>
  <si>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</si>
  <si>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</si>
  <si>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</si>
  <si>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</si>
  <si>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</si>
  <si>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</si>
  <si>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</si>
  <si>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</si>
  <si>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</si>
  <si>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</si>
  <si>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</si>
  <si>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</si>
  <si>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</si>
  <si>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</si>
  <si>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</si>
  <si>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</si>
  <si>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</si>
  <si>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</si>
  <si>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</si>
  <si>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</si>
  <si>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</si>
  <si>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</si>
  <si>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</si>
  <si>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</si>
  <si>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</si>
  <si>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</si>
  <si>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</si>
  <si>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</si>
  <si>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</si>
  <si>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</si>
  <si>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</si>
  <si>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</si>
  <si>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</si>
  <si>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</si>
  <si>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</si>
  <si>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</si>
  <si>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</si>
  <si>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</si>
  <si>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</si>
  <si>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</si>
  <si>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</si>
  <si>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</si>
  <si>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</si>
  <si>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</si>
  <si>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</si>
  <si>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</si>
  <si>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</si>
  <si>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</si>
  <si>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</si>
  <si>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</si>
  <si>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</si>
  <si>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</si>
  <si>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</si>
  <si>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</si>
  <si>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</si>
  <si>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</si>
  <si>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</si>
  <si>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</si>
  <si>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</si>
  <si>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</si>
  <si>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</si>
  <si>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</si>
  <si>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</si>
  <si>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</si>
  <si>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</si>
  <si>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</si>
  <si>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</si>
  <si>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</si>
  <si>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</si>
  <si>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</si>
  <si>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</si>
  <si>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</si>
  <si>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</si>
  <si>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</si>
  <si>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</si>
  <si>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</si>
  <si>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</si>
  <si>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</si>
  <si>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</si>
  <si>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</si>
  <si>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</si>
  <si>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</si>
  <si>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</si>
  <si>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</si>
  <si>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</si>
  <si>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</si>
  <si>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</si>
  <si>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</si>
  <si>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</si>
  <si>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</si>
  <si>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</si>
  <si>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</si>
  <si>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</si>
  <si>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</si>
  <si>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</si>
  <si>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</si>
  <si>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</si>
  <si>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</si>
  <si>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</si>
  <si>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</si>
  <si>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</si>
  <si>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</si>
  <si>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</si>
  <si>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</si>
  <si>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</si>
  <si>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</si>
  <si>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</si>
  <si>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</si>
  <si>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</si>
  <si>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</si>
  <si>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</si>
  <si>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</si>
  <si>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</si>
  <si>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</si>
  <si>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</si>
  <si>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</si>
  <si>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</si>
  <si>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</si>
  <si>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</si>
  <si>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</si>
  <si>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</si>
  <si>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</si>
  <si>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</si>
  <si>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</si>
  <si>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</si>
  <si>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</si>
  <si>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</si>
  <si>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</si>
  <si>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</si>
  <si>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</si>
  <si>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</si>
  <si>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</si>
  <si>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</si>
  <si>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</si>
  <si>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</si>
  <si>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</si>
  <si>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</si>
  <si>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</si>
  <si>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</si>
  <si>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</si>
  <si>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</si>
  <si>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</si>
  <si>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</si>
  <si>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</si>
  <si>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</si>
  <si>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</si>
  <si>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</si>
  <si>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</si>
  <si>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</si>
  <si>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</si>
  <si>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</si>
  <si>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</si>
  <si>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</si>
  <si>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</si>
  <si>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</si>
  <si>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</si>
  <si>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</si>
  <si>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</si>
  <si>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</si>
  <si>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</si>
  <si>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</si>
  <si>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</si>
  <si>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</si>
  <si>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</si>
  <si>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</si>
  <si>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</si>
  <si>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</si>
  <si>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</si>
  <si>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</si>
  <si>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</si>
  <si>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</si>
  <si>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</si>
  <si>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</si>
  <si>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</si>
  <si>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</si>
  <si>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</si>
  <si>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</si>
  <si>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</si>
  <si>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</si>
  <si>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</si>
  <si>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</si>
  <si>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</si>
  <si>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</si>
  <si>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</si>
  <si>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</si>
  <si>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</si>
  <si>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</si>
  <si>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</si>
  <si>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</si>
  <si>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</si>
  <si>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</si>
  <si>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</si>
  <si>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</si>
  <si>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</si>
  <si>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</si>
  <si>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</si>
  <si>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</si>
  <si>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</si>
  <si>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</si>
  <si>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</si>
  <si>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</si>
  <si>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</si>
  <si>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</si>
  <si>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</si>
  <si>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</si>
  <si>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</si>
  <si>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</si>
  <si>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</si>
  <si>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</si>
  <si>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</si>
  <si>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</si>
  <si>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</si>
  <si>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</si>
  <si>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</si>
  <si>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</si>
  <si>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</si>
  <si>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</si>
  <si>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</si>
  <si>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</si>
  <si>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</si>
  <si>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</si>
  <si>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</si>
  <si>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</si>
  <si>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</si>
  <si>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</si>
  <si>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</si>
  <si>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</si>
  <si>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</si>
  <si>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</si>
  <si>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</si>
  <si>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</si>
  <si>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</si>
  <si>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</si>
  <si>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</si>
  <si>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</si>
  <si>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</si>
  <si>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</si>
  <si>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</si>
  <si>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</si>
  <si>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</si>
  <si>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</si>
  <si>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</si>
  <si>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</si>
  <si>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</si>
  <si>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</si>
  <si>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</si>
  <si>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</si>
  <si>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</si>
  <si>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</si>
  <si>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</si>
  <si>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</si>
  <si>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</si>
  <si>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</si>
  <si>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</si>
  <si>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</si>
  <si>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</si>
  <si>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</si>
  <si>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</si>
  <si>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</si>
  <si>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</si>
  <si>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</si>
  <si>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</si>
  <si>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</si>
  <si>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</si>
  <si>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</si>
  <si>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</si>
  <si>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</si>
  <si>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</si>
  <si>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</si>
  <si>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</si>
  <si>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</si>
  <si>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</si>
  <si>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</si>
  <si>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</si>
  <si>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</si>
  <si>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</si>
  <si>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</si>
  <si>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</si>
  <si>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</si>
  <si>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</si>
  <si>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</si>
  <si>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</si>
  <si>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</si>
  <si>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</si>
  <si>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</si>
  <si>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</si>
  <si>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</si>
  <si>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</si>
  <si>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</si>
  <si>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</si>
  <si>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</si>
  <si>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</si>
  <si>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</si>
  <si>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</si>
  <si>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</si>
  <si>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</si>
  <si>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</si>
  <si>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</si>
  <si>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</si>
  <si>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</si>
  <si>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</si>
  <si>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</si>
  <si>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</si>
  <si>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</si>
  <si>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</si>
  <si>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</si>
  <si>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</si>
  <si>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</si>
  <si>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</si>
  <si>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</si>
  <si>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</si>
  <si>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</si>
  <si>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</si>
  <si>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</si>
  <si>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</si>
  <si>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</si>
  <si>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</si>
  <si>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</si>
  <si>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</si>
  <si>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</si>
  <si>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</si>
  <si>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</si>
  <si>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</si>
  <si>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</si>
  <si>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</si>
  <si>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</si>
  <si>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</si>
  <si>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</si>
  <si>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</si>
  <si>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</si>
  <si>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</si>
  <si>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</si>
  <si>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</si>
  <si>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</si>
  <si>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</si>
  <si>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</si>
  <si>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</si>
  <si>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</si>
  <si>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</si>
  <si>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</si>
  <si>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</si>
  <si>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</si>
  <si>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</si>
  <si>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</si>
  <si>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</si>
  <si>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</si>
  <si>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</si>
  <si>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</si>
  <si>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</si>
  <si>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</si>
  <si>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</si>
  <si>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</si>
  <si>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</si>
  <si>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</si>
  <si>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</si>
  <si>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</si>
  <si>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</si>
  <si>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</si>
  <si>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</si>
  <si>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</si>
  <si>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</si>
  <si>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</si>
  <si>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</si>
  <si>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</si>
  <si>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</si>
  <si>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</si>
  <si>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</si>
  <si>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</si>
  <si>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</si>
  <si>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</si>
  <si>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</si>
  <si>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</si>
  <si>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</si>
  <si>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</si>
  <si>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</si>
  <si>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</si>
  <si>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</si>
  <si>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</si>
  <si>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</si>
  <si>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</si>
  <si>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</si>
  <si>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</si>
  <si>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</si>
  <si>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</si>
  <si>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</si>
  <si>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</si>
  <si>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</si>
  <si>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</si>
  <si>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</si>
  <si>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</si>
  <si>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</si>
  <si>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</si>
  <si>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</si>
  <si>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</si>
  <si>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</si>
  <si>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</si>
  <si>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</si>
  <si>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</si>
  <si>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</si>
  <si>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</si>
  <si>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</si>
  <si>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</si>
  <si>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</si>
  <si>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</si>
  <si>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</si>
  <si>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</si>
  <si>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</si>
  <si>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</si>
  <si>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</si>
  <si>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</si>
  <si>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</si>
  <si>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</si>
  <si>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</si>
  <si>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</si>
  <si>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</si>
  <si>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</si>
  <si>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</si>
  <si>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</si>
  <si>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</si>
  <si>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</si>
  <si>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</si>
  <si>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</si>
  <si>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</si>
  <si>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</si>
  <si>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</si>
  <si>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</si>
  <si>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</si>
  <si>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</si>
  <si>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</si>
  <si>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</si>
  <si>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</si>
  <si>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</si>
  <si>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</si>
  <si>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</si>
  <si>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</si>
  <si>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</si>
  <si>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</si>
  <si>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</si>
  <si>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</si>
  <si>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</si>
  <si>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</si>
  <si>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</si>
  <si>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</si>
  <si>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</si>
  <si>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</si>
  <si>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</si>
  <si>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</si>
  <si>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</si>
  <si>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</si>
  <si>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</si>
  <si>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</si>
  <si>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</si>
  <si>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</si>
  <si>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</si>
  <si>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</si>
  <si>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</si>
  <si>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</si>
  <si>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</si>
  <si>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</si>
  <si>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</si>
  <si>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</si>
  <si>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</si>
  <si>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</si>
  <si>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</si>
  <si>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</si>
  <si>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</si>
  <si>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</si>
  <si>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</si>
  <si>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</si>
  <si>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</si>
  <si>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</si>
  <si>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</si>
  <si>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</si>
  <si>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</si>
  <si>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</si>
  <si>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</si>
  <si>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</si>
  <si>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</si>
  <si>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</si>
  <si>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</si>
  <si>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</si>
  <si>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</si>
  <si>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</si>
  <si>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</si>
  <si>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</si>
  <si>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</si>
  <si>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</si>
  <si>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</si>
  <si>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</si>
  <si>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</si>
  <si>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</si>
  <si>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</si>
  <si>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</si>
  <si>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</si>
  <si>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</si>
  <si>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</si>
  <si>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</si>
  <si>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</si>
  <si>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</si>
  <si>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</si>
  <si>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</si>
  <si>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</si>
  <si>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</si>
  <si>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</si>
  <si>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</si>
  <si>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</si>
  <si>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</si>
  <si>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</si>
  <si>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</si>
  <si>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</si>
  <si>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</si>
  <si>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</si>
  <si>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</si>
  <si>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</si>
  <si>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</si>
  <si>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</si>
  <si>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</si>
  <si>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</si>
  <si>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</si>
  <si>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</si>
  <si>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</si>
  <si>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</si>
  <si>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</si>
  <si>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</si>
  <si>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</si>
  <si>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</si>
  <si>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</si>
  <si>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</si>
  <si>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</si>
  <si>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</si>
  <si>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</si>
  <si>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</si>
  <si>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</si>
  <si>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</si>
  <si>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</si>
  <si>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</si>
  <si>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</si>
  <si>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</si>
  <si>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</si>
  <si>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</si>
  <si>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</si>
  <si>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</si>
  <si>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</si>
  <si>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</si>
  <si>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</si>
  <si>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</si>
  <si>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</si>
  <si>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</si>
  <si>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</si>
  <si>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</si>
  <si>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</si>
  <si>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</si>
  <si>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</si>
  <si>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</si>
  <si>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</si>
  <si>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</si>
  <si>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</si>
  <si>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</si>
  <si>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</si>
  <si>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</si>
  <si>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</si>
  <si>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</si>
  <si>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</si>
  <si>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</si>
  <si>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</si>
  <si>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</si>
  <si>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</si>
  <si>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</si>
  <si>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</si>
  <si>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</si>
  <si>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</si>
  <si>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</si>
  <si>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</si>
  <si>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</si>
  <si>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</si>
  <si>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</si>
  <si>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</si>
  <si>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</si>
  <si>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</si>
  <si>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</si>
  <si>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</si>
  <si>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</si>
  <si>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</si>
  <si>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</si>
  <si>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</si>
  <si>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</si>
  <si>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</si>
  <si>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</si>
  <si>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</si>
  <si>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</si>
  <si>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</si>
  <si>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</si>
  <si>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</si>
  <si>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</si>
  <si>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</si>
  <si>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</si>
  <si>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</si>
  <si>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</si>
  <si>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</si>
  <si>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</si>
  <si>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</si>
  <si>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</si>
  <si>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</si>
  <si>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</si>
  <si>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</si>
  <si>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</si>
  <si>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</si>
  <si>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</si>
  <si>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</si>
  <si>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</si>
  <si>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</si>
  <si>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</si>
  <si>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</si>
  <si>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</si>
  <si>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</si>
  <si>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</si>
  <si>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</si>
  <si>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</si>
  <si>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</si>
  <si>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</si>
  <si>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</si>
  <si>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</si>
  <si>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</si>
  <si>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</si>
  <si>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</si>
  <si>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</si>
  <si>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</si>
  <si>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</si>
  <si>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</si>
  <si>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</si>
  <si>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</si>
  <si>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</si>
  <si>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</si>
  <si>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</si>
  <si>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</si>
  <si>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</si>
  <si>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</si>
  <si>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</si>
  <si>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</si>
  <si>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</si>
  <si>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</si>
  <si>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</si>
  <si>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</si>
  <si>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</si>
  <si>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</si>
  <si>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</si>
  <si>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</si>
  <si>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</si>
  <si>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</si>
  <si>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</si>
  <si>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</si>
  <si>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</si>
  <si>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</si>
  <si>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</si>
  <si>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</si>
  <si>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</si>
  <si>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</si>
  <si>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</si>
  <si>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</si>
  <si>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</si>
  <si>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</si>
  <si>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</si>
  <si>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</si>
  <si>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</si>
  <si>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</si>
  <si>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</si>
  <si>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</si>
  <si>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</si>
  <si>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</si>
  <si>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</si>
  <si>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</si>
  <si>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</si>
  <si>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</si>
  <si>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</si>
  <si>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</si>
  <si>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</si>
  <si>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</si>
  <si>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</si>
  <si>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</si>
  <si>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</si>
  <si>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</si>
  <si>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</si>
  <si>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</si>
  <si>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</si>
  <si>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</si>
  <si>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</si>
  <si>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</si>
  <si>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</si>
  <si>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</si>
  <si>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</si>
  <si>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</si>
  <si>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</si>
  <si>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</si>
  <si>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</si>
  <si>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</si>
  <si>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</si>
  <si>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</si>
  <si>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</si>
  <si>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</si>
  <si>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</si>
  <si>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</si>
  <si>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</si>
  <si>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</si>
  <si>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</si>
  <si>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</si>
  <si>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</si>
  <si>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</si>
  <si>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</si>
  <si>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</si>
  <si>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</si>
  <si>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</si>
  <si>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</si>
  <si>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</si>
  <si>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</si>
  <si>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</si>
  <si>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</si>
  <si>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</si>
  <si>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</si>
  <si>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</si>
  <si>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</si>
  <si>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</si>
  <si>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</si>
  <si>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</si>
  <si>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</si>
  <si>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</si>
  <si>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</si>
  <si>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</si>
  <si>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</si>
  <si>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</si>
  <si>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</si>
  <si>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</si>
  <si>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</si>
  <si>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</si>
  <si>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</si>
  <si>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</si>
  <si>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</si>
  <si>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</si>
  <si>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</si>
  <si>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</si>
  <si>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</si>
  <si>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</si>
  <si>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</si>
  <si>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</si>
  <si>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</si>
  <si>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</si>
  <si>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</si>
  <si>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</si>
  <si>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</si>
  <si>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</si>
  <si>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</si>
  <si>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</si>
  <si>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</si>
  <si>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</si>
  <si>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</si>
  <si>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</si>
  <si>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</si>
  <si>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</si>
  <si>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</si>
  <si>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</si>
  <si>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</si>
  <si>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</si>
  <si>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</si>
  <si>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</si>
  <si>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</si>
  <si>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</si>
  <si>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</si>
  <si>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</si>
  <si>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</si>
  <si>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</si>
  <si>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</si>
  <si>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</si>
  <si>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</si>
  <si>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</si>
  <si>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</si>
  <si>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</si>
  <si>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</si>
  <si>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</si>
  <si>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</si>
  <si>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</si>
  <si>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</si>
  <si>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</si>
  <si>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</si>
  <si>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</si>
  <si>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</si>
  <si>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</si>
  <si>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</si>
  <si>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</si>
  <si>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</si>
  <si>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</si>
  <si>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</si>
  <si>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</si>
  <si>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</si>
  <si>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</si>
  <si>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</si>
  <si>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</si>
  <si>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</si>
  <si>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</si>
  <si>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</si>
  <si>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</si>
  <si>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</si>
  <si>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</si>
  <si>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</si>
  <si>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</si>
  <si>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</si>
  <si>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</si>
  <si>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</si>
  <si>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</si>
  <si>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</si>
  <si>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</si>
  <si>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</si>
  <si>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</si>
  <si>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</si>
  <si>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</si>
  <si>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</si>
  <si>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</si>
  <si>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</si>
  <si>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</si>
  <si>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</si>
  <si>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</si>
  <si>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</si>
  <si>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</si>
  <si>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</si>
  <si>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</si>
  <si>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</si>
  <si>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</si>
  <si>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</si>
  <si>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</si>
  <si>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</si>
  <si>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</si>
  <si>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</si>
  <si>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</si>
  <si>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</si>
  <si>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</si>
  <si>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</si>
  <si>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</si>
  <si>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</si>
  <si>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</si>
  <si>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</si>
  <si>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</si>
  <si>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</si>
  <si>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</si>
  <si>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</si>
  <si>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</si>
  <si>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</si>
  <si>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</si>
  <si>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</si>
  <si>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</si>
  <si>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</si>
  <si>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</si>
  <si>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</si>
  <si>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</si>
  <si>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</si>
  <si>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</si>
  <si>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</si>
  <si>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</si>
  <si>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</si>
  <si>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</si>
  <si>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</si>
  <si>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</si>
  <si>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</si>
  <si>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</si>
  <si>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</si>
  <si>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</si>
  <si>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</si>
  <si>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</si>
  <si>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</si>
  <si>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</si>
  <si>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</si>
  <si>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</si>
  <si>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</si>
  <si>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</si>
  <si>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</si>
  <si>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</si>
  <si>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</si>
  <si>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</si>
  <si>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</si>
  <si>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</si>
  <si>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</si>
  <si>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</si>
  <si>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</si>
  <si>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</si>
  <si>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</si>
  <si>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</si>
  <si>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</si>
  <si>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</si>
  <si>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</si>
  <si>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</si>
  <si>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</si>
  <si>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</si>
  <si>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</si>
  <si>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</si>
  <si>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</si>
  <si>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</si>
  <si>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</si>
  <si>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</si>
  <si>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</si>
  <si>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</si>
  <si>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</si>
  <si>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</si>
  <si>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</si>
  <si>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</si>
  <si>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</si>
  <si>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</si>
  <si>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</si>
  <si>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</si>
  <si>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</si>
  <si>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</si>
  <si>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</si>
  <si>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</si>
  <si>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</si>
  <si>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</si>
  <si>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</si>
  <si>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</si>
  <si>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</si>
  <si>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</si>
  <si>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</si>
  <si>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</si>
  <si>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</si>
  <si>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</si>
  <si>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</si>
  <si>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</si>
  <si>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</si>
  <si>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</si>
  <si>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</si>
  <si>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</si>
  <si>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</si>
  <si>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</si>
  <si>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</si>
  <si>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</si>
  <si>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</si>
  <si>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</si>
  <si>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</si>
  <si>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</si>
  <si>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</si>
  <si>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</si>
  <si>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</si>
  <si>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</si>
  <si>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</si>
  <si>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</si>
  <si>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</si>
  <si>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</si>
  <si>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</si>
  <si>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</si>
  <si>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</si>
  <si>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</si>
  <si>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</si>
  <si>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</si>
  <si>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</si>
  <si>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</si>
  <si>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</si>
  <si>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</si>
  <si>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</si>
  <si>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</si>
  <si>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</si>
  <si>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</si>
  <si>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</si>
  <si>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</si>
  <si>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</si>
  <si>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</si>
  <si>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</si>
  <si>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</si>
  <si>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</si>
  <si>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</si>
  <si>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</si>
  <si>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</si>
  <si>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</si>
  <si>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</si>
  <si>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</si>
  <si>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</si>
  <si>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</si>
  <si>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</si>
  <si>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</si>
  <si>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</si>
  <si>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</si>
  <si>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</si>
  <si>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</si>
  <si>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</si>
  <si>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</si>
  <si>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</si>
  <si>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</si>
  <si>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</si>
  <si>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</si>
  <si>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</si>
  <si>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</si>
  <si>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</si>
  <si>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</si>
  <si>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</si>
  <si>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</si>
  <si>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</si>
  <si>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</si>
  <si>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</si>
  <si>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</si>
  <si>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</si>
  <si>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</si>
  <si>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</si>
  <si>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</si>
  <si>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</si>
  <si>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</si>
  <si>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</si>
  <si>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</si>
  <si>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</si>
  <si>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</si>
  <si>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</si>
  <si>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</si>
  <si>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</si>
  <si>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</si>
  <si>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</si>
  <si>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</si>
  <si>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</si>
  <si>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</si>
  <si>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</si>
  <si>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</si>
  <si>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</si>
  <si>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</si>
  <si>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</si>
  <si>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</si>
  <si>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</si>
  <si>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</si>
  <si>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</si>
  <si>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</si>
  <si>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</si>
  <si>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</si>
  <si>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</si>
  <si>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</si>
  <si>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</si>
  <si>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</si>
  <si>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</si>
  <si>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</si>
  <si>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</si>
  <si>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</si>
  <si>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</si>
  <si>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</si>
  <si>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</si>
  <si>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</si>
  <si>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</si>
  <si>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</si>
  <si>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</si>
  <si>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</si>
  <si>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</si>
  <si>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</si>
  <si>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</si>
  <si>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</si>
  <si>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</si>
  <si>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</si>
  <si>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</si>
  <si>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</si>
  <si>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</si>
  <si>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</si>
  <si>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</si>
  <si>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</si>
  <si>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</si>
  <si>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</si>
  <si>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</si>
  <si>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</si>
  <si>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</si>
  <si>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</si>
  <si>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</si>
  <si>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</si>
  <si>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</si>
  <si>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</si>
  <si>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</si>
  <si>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</si>
  <si>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</si>
  <si>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</si>
  <si>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</si>
  <si>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</si>
  <si>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</si>
  <si>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</si>
  <si>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</si>
  <si>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</si>
  <si>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</si>
  <si>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</si>
  <si>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</si>
  <si>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</si>
  <si>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</si>
  <si>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</si>
  <si>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</si>
  <si>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</si>
  <si>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</si>
  <si>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</si>
  <si>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</si>
  <si>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</si>
  <si>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</si>
  <si>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</si>
  <si>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</si>
  <si>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</si>
  <si>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</si>
  <si>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</si>
  <si>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</si>
  <si>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</si>
  <si>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</si>
  <si>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</si>
  <si>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</si>
  <si>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</si>
  <si>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</si>
  <si>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</si>
  <si>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</si>
  <si>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</si>
  <si>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</si>
  <si>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</si>
  <si>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</si>
  <si>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</si>
  <si>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</si>
  <si>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</si>
  <si>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</si>
  <si>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</si>
  <si>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</si>
  <si>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</si>
  <si>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</si>
  <si>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</si>
  <si>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</si>
  <si>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</si>
  <si>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</si>
  <si>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</si>
  <si>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</si>
  <si>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</si>
  <si>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</si>
  <si>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</si>
  <si>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</si>
  <si>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</si>
  <si>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</si>
  <si>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</si>
  <si>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</si>
  <si>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</si>
  <si>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</si>
  <si>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</si>
  <si>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</si>
  <si>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</si>
  <si>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</si>
  <si>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</si>
  <si>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</si>
  <si>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</si>
  <si>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</si>
  <si>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</si>
  <si>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</si>
  <si>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</si>
  <si>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</si>
  <si>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</si>
  <si>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</si>
  <si>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</si>
  <si>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</si>
  <si>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</si>
  <si>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</si>
  <si>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</si>
  <si>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</si>
  <si>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</si>
  <si>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</si>
  <si>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</si>
  <si>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</si>
  <si>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</si>
  <si>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</si>
  <si>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</si>
  <si>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</si>
  <si>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</si>
  <si>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</si>
  <si>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</si>
  <si>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</si>
  <si>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</si>
  <si>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</si>
  <si>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</si>
  <si>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</si>
  <si>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</si>
  <si>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</si>
  <si>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</si>
  <si>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</si>
  <si>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</si>
  <si>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</si>
  <si>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</si>
  <si>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</si>
  <si>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</si>
  <si>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</si>
  <si>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</si>
  <si>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</si>
  <si>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</si>
  <si>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</si>
  <si>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</si>
  <si>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</si>
  <si>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</si>
  <si>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</si>
  <si>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</si>
  <si>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</si>
  <si>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</si>
  <si>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</si>
  <si>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</si>
  <si>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</si>
  <si>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</si>
  <si>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</si>
  <si>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</si>
  <si>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</si>
  <si>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</si>
  <si>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</si>
  <si>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</si>
  <si>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</si>
  <si>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</si>
  <si>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</si>
  <si>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</si>
  <si>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</si>
  <si>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</si>
  <si>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</si>
  <si>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</si>
  <si>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</si>
  <si>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</si>
  <si>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</si>
  <si>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</si>
  <si>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</si>
  <si>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</si>
  <si>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</si>
  <si>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</si>
  <si>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</si>
  <si>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</si>
  <si>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</si>
  <si>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</si>
  <si>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</si>
  <si>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</si>
  <si>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</si>
  <si>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</si>
  <si>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</si>
  <si>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</si>
  <si>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</si>
  <si>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</si>
  <si>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</si>
  <si>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</si>
  <si>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</si>
  <si>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</si>
  <si>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</si>
  <si>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</si>
  <si>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</si>
  <si>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</si>
  <si>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</si>
  <si>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</si>
  <si>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</si>
  <si>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</si>
  <si>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</si>
  <si>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</si>
  <si>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</si>
  <si>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</si>
  <si>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</si>
  <si>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</si>
  <si>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</si>
  <si>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</si>
  <si>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</si>
  <si>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</si>
  <si>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</si>
  <si>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</si>
  <si>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</si>
  <si>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</si>
  <si>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</si>
  <si>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</si>
  <si>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</si>
  <si>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</si>
  <si>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</si>
  <si>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</si>
  <si>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</si>
  <si>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</si>
  <si>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</si>
  <si>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</si>
  <si>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</si>
  <si>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</si>
  <si>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</si>
  <si>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</si>
  <si>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</si>
  <si>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</si>
  <si>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</si>
  <si>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</si>
  <si>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</si>
  <si>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</si>
  <si>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</si>
  <si>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</si>
  <si>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</si>
  <si>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</si>
  <si>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</si>
  <si>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</si>
  <si>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</si>
  <si>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</si>
  <si>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</si>
  <si>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</si>
  <si>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</si>
  <si>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</si>
  <si>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</si>
  <si>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</si>
  <si>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</si>
  <si>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</si>
  <si>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</si>
  <si>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</si>
  <si>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</si>
  <si>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</si>
  <si>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</si>
  <si>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</si>
  <si>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</si>
  <si>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</si>
  <si>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</si>
  <si>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</si>
  <si>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</si>
  <si>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</si>
  <si>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</si>
  <si>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</si>
  <si>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</si>
  <si>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</si>
  <si>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</si>
  <si>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</si>
  <si>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</si>
  <si>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</si>
  <si>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</si>
  <si>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</si>
  <si>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</si>
  <si>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</si>
  <si>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</si>
  <si>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</si>
  <si>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</si>
  <si>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</si>
  <si>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</si>
  <si>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</si>
  <si>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</si>
  <si>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</si>
  <si>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</si>
  <si>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</si>
  <si>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</si>
  <si>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</si>
  <si>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</si>
  <si>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</si>
  <si>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</si>
  <si>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</si>
  <si>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</si>
  <si>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</si>
  <si>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</si>
  <si>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</si>
  <si>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</si>
  <si>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</si>
  <si>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</si>
  <si>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</si>
  <si>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</si>
  <si>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</si>
  <si>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</si>
  <si>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</si>
  <si>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</si>
  <si>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</si>
  <si>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</si>
  <si>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</si>
  <si>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</si>
  <si>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</si>
  <si>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</si>
  <si>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</si>
  <si>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</si>
  <si>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</si>
  <si>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</si>
  <si>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</si>
  <si>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</si>
  <si>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</si>
  <si>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</si>
  <si>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</si>
  <si>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</si>
  <si>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</si>
  <si>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</si>
  <si>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</si>
  <si>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</si>
  <si>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</si>
  <si>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</si>
  <si>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</si>
  <si>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</si>
  <si>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</si>
  <si>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</si>
  <si>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</si>
  <si>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</si>
  <si>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</si>
  <si>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</si>
  <si>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</si>
  <si>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</si>
  <si>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</si>
  <si>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</si>
  <si>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</si>
  <si>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</si>
  <si>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</si>
  <si>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</si>
  <si>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</si>
  <si>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</si>
  <si>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</si>
  <si>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</si>
  <si>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</si>
  <si>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</si>
  <si>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</si>
  <si>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</si>
  <si>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</si>
  <si>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</si>
  <si>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</si>
  <si>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</si>
  <si>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</si>
  <si>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</si>
  <si>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</si>
  <si>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</si>
  <si>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</si>
  <si>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</si>
  <si>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</si>
  <si>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</si>
  <si>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</si>
  <si>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</si>
  <si>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</si>
  <si>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</si>
  <si>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</si>
  <si>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</si>
  <si>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</si>
  <si>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</si>
  <si>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</si>
  <si>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</si>
  <si>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</si>
  <si>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</si>
  <si>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</si>
  <si>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</si>
  <si>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</si>
  <si>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</si>
  <si>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</si>
  <si>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</si>
  <si>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</si>
  <si>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</si>
  <si>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</si>
  <si>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</si>
  <si>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</si>
  <si>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</si>
  <si>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</si>
  <si>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</si>
  <si>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</si>
  <si>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</si>
  <si>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</si>
  <si>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</si>
  <si>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</si>
  <si>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</si>
  <si>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</si>
  <si>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</si>
  <si>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</si>
  <si>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</si>
  <si>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</si>
  <si>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</si>
  <si>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</si>
  <si>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</si>
  <si>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</si>
  <si>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</si>
  <si>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</si>
  <si>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</si>
  <si>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</si>
  <si>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</si>
  <si>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</si>
  <si>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</si>
  <si>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</si>
  <si>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</si>
  <si>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</si>
  <si>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</si>
  <si>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</si>
  <si>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</si>
  <si>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</si>
  <si>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</si>
  <si>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</si>
  <si>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</si>
  <si>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</si>
  <si>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</si>
  <si>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</si>
  <si>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</si>
  <si>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</si>
  <si>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</si>
  <si>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</si>
  <si>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</si>
  <si>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</si>
  <si>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</si>
  <si>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</si>
  <si>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</si>
  <si>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</si>
  <si>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</si>
  <si>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</si>
  <si>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</si>
  <si>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</si>
  <si>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</si>
  <si>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</si>
  <si>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</si>
  <si>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</si>
  <si>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</si>
  <si>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</si>
  <si>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</si>
  <si>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</si>
  <si>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</si>
  <si>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</si>
  <si>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</si>
  <si>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</si>
  <si>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</si>
  <si>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</si>
  <si>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</si>
  <si>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</si>
  <si>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</si>
  <si>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</si>
  <si>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</si>
  <si>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</si>
  <si>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</si>
  <si>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</si>
  <si>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</si>
  <si>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</si>
  <si>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</si>
  <si>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</si>
  <si>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</si>
  <si>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</si>
  <si>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</si>
  <si>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</si>
  <si>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</si>
  <si>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</si>
  <si>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</si>
  <si>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</si>
  <si>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</si>
  <si>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</si>
  <si>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</si>
  <si>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</si>
  <si>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</si>
  <si>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</si>
  <si>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</si>
  <si>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</si>
  <si>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</si>
  <si>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</si>
  <si>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</si>
  <si>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</si>
  <si>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</si>
  <si>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</si>
  <si>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</si>
  <si>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</si>
  <si>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</si>
  <si>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</si>
  <si>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</si>
  <si>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</si>
  <si>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</si>
  <si>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</si>
  <si>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</si>
  <si>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</si>
  <si>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</si>
  <si>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</si>
  <si>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</si>
  <si>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</si>
  <si>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</si>
  <si>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</si>
  <si>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</si>
  <si>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</si>
  <si>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</si>
  <si>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</si>
  <si>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</si>
  <si>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</si>
  <si>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</si>
  <si>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</si>
  <si>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</si>
  <si>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</si>
  <si>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</si>
  <si>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</si>
  <si>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</si>
  <si>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</si>
  <si>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</si>
  <si>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</si>
  <si>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</si>
  <si>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</si>
  <si>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</si>
  <si>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</si>
  <si>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</si>
  <si>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</si>
  <si>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</si>
  <si>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</si>
  <si>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</si>
  <si>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</si>
  <si>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</si>
  <si>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</si>
  <si>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</si>
  <si>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</si>
  <si>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</si>
  <si>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</si>
  <si>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</si>
  <si>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</si>
  <si>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</si>
  <si>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</si>
  <si>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</si>
  <si>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</si>
  <si>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</si>
  <si>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</si>
  <si>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</si>
  <si>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</si>
  <si>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</si>
  <si>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</si>
  <si>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</si>
  <si>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</si>
  <si>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</si>
  <si>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</si>
  <si>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</si>
  <si>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</si>
  <si>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</si>
  <si>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</si>
  <si>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</si>
  <si>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</si>
  <si>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</si>
  <si>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</si>
  <si>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</si>
  <si>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</si>
  <si>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</si>
  <si>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</si>
  <si>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</si>
  <si>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</si>
  <si>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</si>
  <si>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</si>
  <si>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</si>
  <si>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</si>
  <si>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</si>
  <si>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</si>
  <si>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</si>
  <si>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</si>
  <si>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</si>
  <si>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</si>
  <si>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</si>
  <si>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</si>
  <si>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</si>
  <si>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</si>
  <si>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</si>
  <si>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</si>
  <si>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</si>
  <si>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</si>
  <si>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</si>
  <si>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</si>
  <si>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</si>
  <si>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</si>
  <si>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</si>
  <si>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</si>
  <si>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</si>
  <si>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</si>
  <si>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</si>
  <si>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</si>
  <si>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</si>
  <si>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</si>
  <si>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</si>
  <si>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</si>
  <si>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</si>
  <si>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</si>
  <si>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</si>
  <si>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</si>
  <si>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</si>
  <si>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</si>
  <si>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</si>
  <si>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</si>
  <si>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</si>
  <si>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</si>
  <si>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</si>
  <si>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</si>
  <si>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</si>
  <si>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</si>
  <si>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</si>
  <si>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</si>
  <si>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</si>
  <si>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</si>
  <si>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</si>
  <si>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</si>
  <si>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</si>
  <si>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</si>
  <si>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</si>
  <si>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</si>
  <si>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</si>
  <si>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</si>
  <si>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</si>
  <si>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</si>
  <si>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</si>
  <si>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</si>
  <si>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</si>
  <si>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</si>
  <si>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</si>
  <si>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</si>
  <si>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</si>
  <si>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</si>
  <si>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</si>
  <si>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</si>
  <si>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</si>
  <si>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</si>
  <si>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</si>
  <si>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</si>
  <si>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</si>
  <si>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</si>
  <si>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</si>
  <si>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</si>
  <si>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</si>
  <si>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</si>
  <si>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</si>
  <si>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</si>
  <si>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</si>
  <si>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</si>
  <si>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</si>
  <si>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</si>
  <si>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</si>
  <si>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</si>
  <si>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</si>
  <si>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</si>
  <si>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</si>
  <si>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</si>
  <si>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</si>
  <si>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</si>
  <si>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</si>
  <si>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</si>
  <si>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</si>
  <si>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</si>
  <si>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</si>
  <si>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</si>
  <si>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</si>
  <si>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</si>
  <si>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</si>
  <si>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</si>
  <si>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</si>
  <si>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</si>
  <si>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</si>
  <si>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</si>
  <si>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</si>
  <si>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</si>
  <si>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</si>
  <si>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</si>
  <si>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</si>
  <si>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</si>
  <si>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</si>
  <si>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</si>
  <si>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</si>
  <si>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</si>
  <si>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</si>
  <si>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</si>
  <si>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</si>
  <si>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</si>
  <si>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</si>
  <si>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</si>
  <si>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</si>
  <si>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</si>
  <si>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</si>
  <si>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</si>
  <si>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</si>
  <si>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</si>
  <si>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</si>
  <si>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</si>
  <si>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</si>
  <si>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</si>
  <si>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</si>
  <si>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</si>
  <si>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</si>
  <si>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</si>
  <si>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</si>
  <si>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</si>
  <si>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</si>
  <si>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</si>
  <si>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</si>
  <si>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</si>
  <si>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</si>
  <si>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</si>
  <si>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</si>
  <si>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</si>
  <si>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</si>
  <si>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</si>
  <si>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</si>
  <si>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</si>
  <si>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</si>
  <si>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</si>
  <si>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</si>
  <si>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</si>
  <si>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</si>
  <si>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</si>
  <si>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</si>
  <si>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</si>
  <si>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</si>
  <si>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</si>
  <si>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</si>
  <si>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</si>
  <si>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</si>
  <si>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</si>
  <si>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</si>
  <si>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</si>
  <si>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</si>
  <si>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</si>
  <si>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</si>
  <si>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</si>
  <si>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</si>
  <si>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</si>
  <si>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</si>
  <si>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</si>
  <si>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</si>
  <si>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</si>
  <si>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</si>
  <si>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</si>
  <si>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</si>
  <si>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</si>
  <si>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</si>
  <si>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</si>
  <si>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</si>
  <si>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</si>
  <si>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</si>
  <si>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</si>
  <si>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</si>
  <si>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</si>
  <si>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</si>
  <si>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</si>
  <si>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</si>
  <si>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</si>
  <si>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</si>
  <si>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</si>
  <si>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</si>
  <si>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</si>
  <si>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</si>
  <si>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</si>
  <si>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</si>
  <si>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</si>
  <si>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</si>
  <si>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</si>
  <si>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</si>
  <si>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</si>
  <si>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</si>
  <si>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</si>
  <si>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</si>
  <si>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</si>
  <si>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</si>
  <si>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</si>
  <si>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</si>
  <si>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</si>
  <si>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</si>
  <si>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</si>
  <si>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</si>
  <si>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</si>
  <si>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</si>
  <si>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</si>
  <si>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</si>
  <si>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</si>
  <si>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</si>
  <si>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</si>
  <si>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</si>
  <si>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</si>
  <si>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</si>
  <si>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</si>
  <si>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</si>
  <si>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</si>
  <si>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</si>
  <si>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</si>
  <si>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</si>
  <si>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</si>
  <si>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</si>
  <si>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</si>
  <si>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</si>
  <si>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</si>
  <si>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</si>
  <si>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</si>
  <si>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</si>
  <si>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</si>
  <si>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</si>
  <si>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</si>
  <si>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</si>
  <si>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</si>
  <si>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</si>
  <si>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</si>
  <si>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</si>
  <si>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</si>
  <si>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</si>
  <si>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</si>
  <si>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</si>
  <si>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</si>
  <si>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</si>
  <si>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</si>
  <si>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</si>
  <si>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</si>
  <si>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</si>
  <si>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</si>
  <si>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</si>
  <si>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</si>
  <si>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</si>
  <si>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</si>
  <si>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</si>
  <si>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</si>
  <si>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</si>
  <si>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</si>
  <si>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</si>
  <si>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</si>
  <si>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</si>
  <si>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</si>
  <si>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</si>
  <si>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</si>
  <si>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</si>
  <si>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</si>
  <si>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</si>
  <si>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</si>
  <si>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</si>
  <si>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</si>
  <si>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</si>
  <si>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</si>
  <si>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</si>
  <si>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</si>
  <si>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</si>
  <si>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</si>
  <si>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</si>
  <si>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</si>
  <si>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</si>
  <si>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</si>
  <si>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</si>
  <si>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</si>
  <si>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</si>
  <si>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</si>
  <si>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</si>
  <si>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</si>
  <si>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</si>
  <si>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</si>
  <si>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</si>
  <si>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</si>
  <si>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</si>
  <si>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</si>
  <si>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</si>
  <si>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</si>
  <si>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</si>
  <si>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</si>
  <si>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</si>
  <si>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</si>
  <si>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</si>
  <si>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</si>
  <si>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</si>
  <si>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</si>
  <si>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</si>
  <si>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</si>
  <si>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</si>
  <si>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</si>
  <si>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</si>
  <si>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</si>
  <si>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</si>
  <si>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</si>
  <si>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</si>
  <si>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</si>
  <si>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</si>
  <si>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</si>
  <si>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</si>
  <si>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</si>
  <si>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</si>
  <si>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</si>
  <si>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</si>
  <si>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</si>
  <si>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</si>
  <si>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</si>
  <si>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</si>
  <si>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</si>
  <si>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</si>
  <si>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</si>
  <si>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</si>
  <si>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</si>
  <si>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</si>
  <si>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</si>
  <si>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</si>
  <si>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</si>
  <si>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</si>
  <si>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</si>
  <si>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</si>
  <si>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</si>
  <si>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</si>
  <si>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</si>
  <si>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</si>
  <si>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</si>
  <si>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</si>
  <si>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</si>
  <si>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</si>
  <si>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</si>
  <si>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</si>
  <si>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</si>
  <si>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</si>
  <si>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</si>
  <si>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</si>
  <si>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</si>
  <si>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</si>
  <si>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</si>
  <si>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</si>
  <si>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</si>
  <si>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</si>
  <si>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</si>
  <si>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</si>
  <si>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</si>
  <si>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</si>
  <si>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</si>
  <si>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</si>
  <si>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</si>
  <si>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</si>
  <si>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</si>
  <si>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</si>
  <si>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</si>
  <si>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</si>
  <si>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</si>
  <si>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</si>
  <si>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</si>
  <si>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</si>
  <si>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</si>
  <si>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</si>
  <si>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</si>
  <si>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</si>
  <si>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</si>
  <si>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</si>
  <si>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</si>
  <si>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</si>
  <si>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</si>
  <si>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</si>
  <si>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</si>
  <si>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</si>
  <si>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</si>
  <si>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</si>
  <si>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</si>
  <si>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</si>
  <si>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</si>
  <si>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</si>
  <si>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</si>
  <si>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</si>
  <si>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</si>
  <si>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</si>
  <si>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</si>
  <si>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</si>
  <si>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</si>
  <si>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</si>
  <si>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</si>
  <si>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</si>
  <si>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</si>
  <si>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</si>
  <si>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</si>
  <si>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</si>
  <si>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</si>
  <si>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</si>
  <si>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</si>
  <si>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</si>
  <si>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</si>
  <si>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</si>
  <si>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</si>
  <si>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</si>
  <si>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</si>
  <si>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</si>
  <si>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</si>
  <si>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</si>
  <si>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</si>
  <si>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</si>
  <si>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</si>
  <si>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</si>
  <si>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</si>
  <si>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</si>
  <si>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</si>
  <si>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</si>
  <si>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</si>
  <si>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</si>
  <si>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</si>
  <si>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</si>
  <si>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</si>
  <si>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</si>
  <si>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</si>
  <si>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</si>
  <si>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</si>
  <si>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</si>
  <si>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</si>
  <si>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</si>
  <si>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</si>
  <si>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</si>
  <si>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</si>
  <si>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</si>
  <si>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</si>
  <si>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</si>
  <si>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</si>
  <si>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</si>
  <si>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</si>
  <si>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</si>
  <si>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</si>
  <si>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</si>
  <si>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</si>
  <si>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</si>
  <si>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</si>
  <si>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</si>
  <si>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</si>
  <si>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</si>
  <si>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</si>
  <si>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</si>
  <si>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</si>
  <si>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</si>
  <si>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</si>
  <si>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</si>
  <si>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</si>
  <si>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</si>
  <si>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</si>
  <si>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</si>
  <si>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</si>
  <si>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</si>
  <si>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</si>
  <si>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</si>
  <si>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</si>
  <si>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</si>
  <si>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</si>
  <si>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</si>
  <si>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</si>
  <si>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</si>
  <si>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</si>
  <si>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</si>
  <si>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</si>
  <si>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</si>
  <si>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</si>
  <si>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</si>
  <si>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</si>
  <si>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</si>
  <si>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</si>
  <si>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</si>
  <si>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</si>
  <si>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</si>
  <si>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</si>
  <si>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</si>
  <si>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</si>
  <si>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</si>
  <si>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</si>
  <si>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</si>
  <si>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</si>
  <si>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</si>
  <si>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</si>
  <si>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</si>
  <si>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</si>
  <si>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</si>
  <si>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</si>
  <si>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</si>
  <si>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</si>
  <si>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</si>
  <si>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</si>
  <si>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</si>
  <si>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</si>
  <si>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</si>
  <si>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</si>
  <si>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</si>
  <si>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</si>
  <si>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</si>
  <si>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</si>
  <si>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</si>
  <si>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</si>
  <si>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</si>
  <si>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</si>
  <si>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</si>
  <si>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</si>
  <si>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</si>
  <si>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</si>
  <si>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</si>
  <si>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</si>
  <si>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</si>
  <si>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</si>
  <si>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</si>
  <si>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</si>
  <si>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</si>
  <si>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</si>
  <si>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</si>
  <si>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</si>
  <si>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</si>
  <si>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</si>
  <si>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</si>
  <si>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</si>
  <si>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</si>
  <si>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</si>
  <si>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</si>
  <si>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</si>
  <si>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</si>
  <si>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</si>
  <si>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</si>
  <si>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</si>
  <si>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</si>
  <si>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</si>
  <si>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</si>
  <si>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</si>
  <si>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</si>
  <si>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</si>
  <si>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</si>
  <si>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</si>
  <si>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</si>
  <si>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</si>
  <si>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</si>
  <si>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</si>
  <si>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</si>
  <si>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</si>
  <si>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</si>
  <si>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</si>
  <si>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</si>
  <si>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</si>
  <si>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</si>
  <si>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</si>
  <si>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</si>
  <si>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</si>
  <si>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</si>
  <si>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</si>
  <si>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</si>
  <si>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</si>
  <si>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</si>
  <si>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</si>
  <si>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</si>
  <si>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</si>
  <si>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</si>
  <si>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</si>
  <si>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</si>
  <si>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</si>
  <si>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</si>
  <si>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</si>
  <si>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</si>
  <si>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</si>
  <si>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</si>
  <si>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</si>
  <si>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</si>
  <si>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</si>
  <si>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</si>
  <si>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</si>
  <si>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</si>
  <si>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</si>
  <si>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</si>
  <si>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</si>
  <si>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</si>
  <si>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</si>
  <si>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</si>
  <si>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</si>
  <si>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</si>
  <si>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</si>
  <si>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</si>
  <si>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</si>
  <si>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</si>
  <si>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</si>
  <si>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</si>
  <si>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</si>
  <si>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</si>
  <si>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</si>
  <si>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</si>
  <si>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</si>
  <si>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</si>
  <si>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</si>
  <si>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</si>
  <si>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</si>
  <si>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</si>
  <si>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</si>
  <si>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</si>
  <si>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PCM-20251113-00000102</t>
  </si>
  <si>
    <t>Vandalism Case 40 meter main Power cable stolen</t>
  </si>
  <si>
    <t>PCM-20251113-00000222</t>
  </si>
  <si>
    <t>TE Issue // Site is located inside Aramco access not available and Site owner is Latis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</si>
  <si>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</si>
  <si>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</si>
  <si>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</si>
  <si>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</si>
  <si>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</si>
  <si>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</si>
  <si>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</si>
  <si>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</si>
  <si>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</si>
  <si>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</si>
  <si>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</si>
  <si>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</si>
  <si>
    <t>PCM-20251112-00000598</t>
  </si>
  <si>
    <t>ETA 130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</si>
</sst>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0" fontId="21"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311.24694143518718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3" ca="1" si="0">IFERROR(NOW()-F3,"")</f>
        <v>45974.195367361113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45974.195367361113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45974.195367361113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45974.195367361113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45974.195367361113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45974.195367361113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45974.195367361113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45974.195367361113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45974.195367361113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45974.195367361113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45974.195367361113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45974.195367361113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45974.195367361113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45974.195367361113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45974.195367361113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45974.195367361113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45974.195367361113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45974.195367361113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45974.195367361113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45974.195367361113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45974.195367361113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45974.195367361113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45974.195367361113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45974.195367361113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45974.195367361113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45974.195367361113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45974.195367361113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45974.195367361113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45974.195367361113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45974.195367361113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45974.195367361113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45974.195367361113</v>
      </c>
      <c r="H34" s="111"/>
      <c r="I34" s="109" t="str">
        <f>IFERROR(VLOOKUP(D34,DB!A:F,6,0),"")</f>
        <v/>
      </c>
      <c r="J34" s="109" t="str">
        <f>IFERROR(VLOOKUP(D34,DB!A:G,7,0),"")</f>
        <v/>
      </c>
      <c r="K34" s="113"/>
      <c r="L34" s="114" t="str">
        <f>IFERROR(VLOOKUP(D34,DB!A:I,9,0),"")</f>
        <v/>
      </c>
    </row>
    <row r="35" spans="1:12" ht="15" customHeight="1">
      <c r="A35" s="117"/>
      <c r="B35" s="118" t="str">
        <f>IFERROR(VLOOKUP(D35,DB!A:K,11,0),"")</f>
        <v/>
      </c>
      <c r="C35" s="118"/>
      <c r="D35" s="118"/>
      <c r="E35" s="119"/>
      <c r="F35" s="120"/>
      <c r="G35" s="121">
        <f t="shared" ca="1" si="1"/>
        <v>45974.195367361113</v>
      </c>
      <c r="H35" s="120"/>
      <c r="I35" s="118" t="str">
        <f>IFERROR(VLOOKUP(D35,DB!A:F,6,0),"")</f>
        <v/>
      </c>
      <c r="J35" s="118" t="str">
        <f>IFERROR(VLOOKUP(D35,DB!A:G,7,0),"")</f>
        <v/>
      </c>
      <c r="K35" s="122"/>
      <c r="L35" s="123" t="str">
        <f>IFERROR(VLOOKUP(D35,DB!A:I,9,0),"")</f>
        <v/>
      </c>
    </row>
    <row r="36" spans="1:12" ht="15" customHeight="1">
      <c r="A36" s="152"/>
      <c r="B36" s="153" t="str">
        <f>IFERROR(VLOOKUP(D36,DB!A:K,11,0),"")</f>
        <v/>
      </c>
      <c r="C36" s="153"/>
      <c r="D36" s="153"/>
      <c r="E36" s="154"/>
      <c r="F36" s="149"/>
      <c r="G36" s="155">
        <f ca="1">IFERROR(NOW()-F36,"")</f>
        <v>45974.195367361113</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45974.195367361113</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45974.195367361113</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45974.195367361113</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45974.195367361113</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45974.195367361113</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45974.195367361113</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45974.195367361113</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45974.195367361113</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45974.195367361113</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45974.195367361113</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45974.195367361113</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45974.195367361113</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45974.195367361113</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45974.195367361113</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45974.195367361113</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45974.195367361113</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45974.195367361113</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45974.195367361113</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45974.195367361113</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45974.195367361113</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45974.195367361113</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45974.195367361113</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45974.195367361113</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45974.195367361113</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45974.195367361113</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45974.195367361113</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45974.195367361113</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45974.195367361113</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45974.195367361113</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45974.195367361113</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45974.195367361113</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45974.195367361113</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45974.195367361113</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45974.195367361113</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45974.195367361113</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45974.195367361113</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45974.195367361113</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45974.195367361113</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45974.195367361113</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45974.195367361113</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45974.195367361113</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45974.195367361113</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45974.195367361113</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45974.195367361113</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45974.195367361113</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45974.195367361113</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45974.195367361113</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45974.195367361113</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45974.195367361113</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45974.195367361113</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45974.195367361113</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45974.195367361113</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45974.195367361113</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45974.195367361113</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45974.195367361113</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45974.195367361113</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45974.195367361113</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45974.195367361113</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45974.195367361113</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45974.195367361113</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45974.195367361113</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45974.195367361113</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45974.195367361113</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45974.195367361113</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45974.195367361113</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45974.195367361113</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45974.195367361113</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45974.195367361113</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45974.195367361113</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45974.195367361113</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45974.195367361113</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45974.195367361113</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45974.195367361113</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45974.195367361113</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45974.195367361113</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45974.195367361113</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45974.195367361113</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45974.195367361113</v>
      </c>
      <c r="H114" s="149"/>
      <c r="I114" s="153" t="str">
        <f>IFERROR(VLOOKUP(D114,DB!A:F,6,0),"")</f>
        <v/>
      </c>
      <c r="J114" s="153" t="str">
        <f>IFERROR(VLOOKUP(D114,DB!A:G,7,0),"")</f>
        <v/>
      </c>
      <c r="K114" s="156"/>
      <c r="L114" s="157" t="str">
        <f>IFERROR(VLOOKUP(D114,DB!A:I,9,0),"")</f>
        <v/>
      </c>
    </row>
    <row r="115" spans="1:12" ht="15" customHeight="1">
      <c r="A115" s="152"/>
      <c r="B115" s="153" t="str">
        <f>IFERROR(VLOOKUP(D115,DB!A:K,11,0),"")</f>
        <v/>
      </c>
      <c r="C115" s="153"/>
      <c r="D115" s="153"/>
      <c r="E115" s="154"/>
      <c r="F115" s="149"/>
      <c r="G115" s="155">
        <f ca="1">IFERROR(NOW()-F115,"")</f>
        <v>45974.195367361113</v>
      </c>
      <c r="H115" s="149"/>
      <c r="I115" s="153" t="str">
        <f>IFERROR(VLOOKUP(D115,DB!A:F,6,0),"")</f>
        <v/>
      </c>
      <c r="J115" s="153" t="str">
        <f>IFERROR(VLOOKUP(D115,DB!A:G,7,0),"")</f>
        <v/>
      </c>
      <c r="K115" s="156"/>
      <c r="L115" s="157" t="str">
        <f>IFERROR(VLOOKUP(D115,DB!A:I,9,0),"")</f>
        <v/>
      </c>
    </row>
  </sheetData>
  <customSheetViews>
    <customSheetView guid="{F6042A99-DD27-4453-835D-0834D95730CC}" filter="1" showAutoFilter="1">
      <pageMargins left="0" right="0" top="0" bottom="0" header="0" footer="0"/>
      <autoFilter ref="B1:M1" xr:uid="{022E6CFE-6D2E-4014-83A0-AD649009C784}"/>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149.19552939815185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0" t="s">
        <v>39105</v>
      </c>
      <c r="B4" s="18" t="str">
        <f>IFERROR(VLOOKUP(D4,DB!A:K,11,0),"")</f>
        <v>R2</v>
      </c>
      <c r="C4" s="18">
        <v>2</v>
      </c>
      <c r="D4" s="18" t="s">
        <v>11260</v>
      </c>
      <c r="E4" s="103" t="s">
        <v>39100</v>
      </c>
      <c r="F4" s="104">
        <v>45974.053715277776</v>
      </c>
      <c r="G4" s="105">
        <f t="shared" ref="G4" ca="1" si="1">IFERROR(NOW()-F4,"-")</f>
        <v>0.14165208333724877</v>
      </c>
      <c r="H4" s="104">
        <v>45974.040925925925</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22777</v>
      </c>
      <c r="E5" s="103" t="s">
        <v>39021</v>
      </c>
      <c r="F5" s="104">
        <v>45974.149513888886</v>
      </c>
      <c r="G5" s="105">
        <f t="shared" ref="G5:G11" ca="1" si="2">IFERROR(NOW()-F5,"-")</f>
        <v>4.5853472227463499E-2</v>
      </c>
      <c r="H5" s="104">
        <v>45974.126597222225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45974.195367361113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45974.195367361113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45974.195367361113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45974.195367361113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45974.195367361113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45974.195367361113</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45974.195367361113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45974.195367361113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45974.195367361113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45974.195367361113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45974.195367361113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45974.195367361113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45974.195367361113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45974.195367361113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8" t="str">
        <f>IFERROR(VLOOKUP(D20,DB!A:K,11,0),"")</f>
        <v/>
      </c>
      <c r="C20" s="18"/>
      <c r="D20" s="18"/>
      <c r="E20" s="103"/>
      <c r="F20" s="104"/>
      <c r="G20" s="105">
        <f ca="1">IFERROR(NOW()-F20,"-")</f>
        <v>45974.195367361113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45974.195367361113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45974.195367361113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45974.195367361113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45974.195367361113</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45974.195367361113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45974.195367361113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45974.195367361113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45974.195367361113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45974.195367361113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45974.195367361113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45974.195367361113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45974.195367361113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45974.195367361113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45974.195367361113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45974.195367361113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45974.195367361113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45974.195367361113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45974.195367361113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45974.195367361113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45974.195367361113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45974.195367361113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45974.195367361113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45974.195367361113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45974.195367361113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45974.195367361113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45974.195367361113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45974.195367361113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45974.195367361113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45974.195367361113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45974.195367361113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45974.195367361113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45974.195367361113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45974.195367361113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45974.195367361113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45974.195367361113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45974.195367361113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45974.195367361113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45974.195367361113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45974.195367361113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45974.195367361113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45974.195367361113</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45974.195367361113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45974.195367361113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45974.195367361113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45974.195367361113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45974.195367361113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45974.195367361113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45974.195367361113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45974.195367361113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45974.195367361113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45974.195367361113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45974.195367361113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45974.195367361113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45974.195367361113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45974.195367361113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45974.195367361113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45974.195367361113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45974.195367361113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45974.195367361113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45974.195367361113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45974.195367361113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45974.195367361113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45974.195367361113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45974.195367361113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45974.195367361113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45974.195367361113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45974.195367361113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45974.195367361113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45974.195367361113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45974.195367361113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45974.195367361113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45974.195367361113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45974.195367361113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45974.195367361113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45974.195367361113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45974.195367361113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45974.195367361113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45974.195367361113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45974.195367361113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45974.195367361113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45974.195367361113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45974.195367361113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45974.195367361113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45974.195367361113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45974.195367361113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45974.195367361113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45974.195367361113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45974.195367361113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45974.195367361113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45974.195367361113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45974.195367361113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45974.195367361113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45974.195367361113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45974.195367361113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45974.195367361113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45974.195367361113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45974.195367361113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45974.195367361113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45974.195367361113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45974.195367361113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45974.195367361113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45974.195367361113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45974.195367361113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45974.195367361113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45974.195367361113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45974.195367361113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45974.195367361113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45974.195367361113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45974.195367361113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45974.195367361113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45974.195367361113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45974.195367361113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45974.195367361113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45974.195367361113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45974.195367361113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45974.195367361113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45974.195367361113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45974.195367361113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45974.195367361113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45974.195367361113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45974.195367361113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45974.195367361113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45974.195367361113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45974.195367361113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45974.195367361113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45974.195367361113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45974.195367361113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45974.195367361113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45974.195367361113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45974.195367361113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45974.195367361113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45974.195367361113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45974.195367361113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45974.195367361113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45974.195367361113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45974.195367361113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45974.195367361113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45974.195367361113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45974.195367361113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45974.195367361113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45974.195367361113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45974.195367361113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45974.195367361113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45974.195367361113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45974.195367361113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45974.195367361113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45974.195367361113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45974.195367361113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45974.195367361113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45974.195367361113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45974.195367361113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45974.195367361113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45974.195367361113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45974.195367361113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45974.195367361113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45974.195367361113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45974.195367361113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45974.195367361113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45974.195367361113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45974.195367361113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45974.195367361113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45974.195367361113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45974.195367361113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45974.195367361113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45974.195367361113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45974.195367361113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45974.195367361113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45974.195367361113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45974.195367361113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45974.195367361113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45974.195367361113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45974.195367361113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45974.195367361113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45974.195367361113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45974.195367361113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45974.195367361113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45974.195367361113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45974.195367361113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45974.195367361113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45974.195367361113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45974.195367361113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45974.195367361113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45974.195367361113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45974.195367361113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45974.195367361113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45974.195367361113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45974.195367361113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45974.195367361113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45974.195367361113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45974.195367361113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45974.195367361113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45974.195367361113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45974.195367361113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45974.195367361113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45974.195367361113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45974.195367361113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45974.195367361113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45974.195367361113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45974.195367361113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45974.195367361113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45974.195367361113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45974.195367361113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45974.195367361113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45974.195367361113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45974.195367361113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45974.195367361113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45974.195367361113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45974.195367361113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45974.195367361113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45974.195367361113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45974.195367361113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45974.195367361113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45974.195367361113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45974.195367361113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45974.195367361113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45974.195367361113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45974.195367361113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45974.195367361113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45974.195367361113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45974.195367361113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45974.195367361113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45974.195367361113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45974.195367361113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45974.195367361113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45974.195367361113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45974.195367361113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45974.195367361113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45974.195367361113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45974.195367361113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45974.195367361113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45974.195367361113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45974.195367361113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45974.195367361113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45974.195367361113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45974.195367361113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45974.195367361113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45974.195367361113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45974.195367361113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45974.195367361113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45974.195367361113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45974.195367361113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45974.195367361113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45974.195367361113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45974.195367361113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45974.195367361113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45974.195367361113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45974.195367361113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45974.195367361113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45974.195367361113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45974.195367361113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45974.195367361113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45974.195367361113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45974.195367361113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45974.195367361113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45974.195367361113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45974.195367361113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45974.195367361113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45974.195367361113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45974.195367361113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45974.195367361113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45974.195367361113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45974.195367361113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45974.195367361113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45974.195367361113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45974.195367361113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45974.195367361113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45974.195367361113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45974.195367361113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45974.195367361113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45974.195367361113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45974.195367361113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45974.195367361113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45974.195367361113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45974.195367361113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45974.195367361113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45974.195367361113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45974.195367361113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45974.195367361113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45974.195367361113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45974.195367361113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45974.195367361113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45974.195367361113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45974.195367361113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45974.195367361113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45974.195367361113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45974.195367361113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45974.195367361113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45974.195367361113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45974.195367361113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45974.195367361113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45974.195367361113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45974.195367361113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45974.195367361113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45974.195367361113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45974.195367361113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45974.195367361113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45974.195367361113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45974.195367361113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45974.195367361113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45974.195367361113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45974.195367361113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45974.195367361113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45974.195367361113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45974.195367361113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45974.195367361113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45974.195367361113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45974.195367361113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45974.195367361113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45974.195367361113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45974.195367361113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45974.195367361113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45974.195367361113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45974.195367361113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45974.195367361113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45974.195367361113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45974.195367361113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45974.195367361113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45974.195367361113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45974.195367361113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45974.195367361113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45974.195367361113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45974.195367361113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45974.195367361113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45974.195367361113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45974.195367361113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45974.195367361113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45974.195367361113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45974.195367361113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45974.195367361113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45974.195367361113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45974.195367361113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45974.195367361113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45974.195367361113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45974.195367361113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45974.195367361113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45974.195367361113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45974.195367361113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45974.195367361113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45974.195367361113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45974.195367361113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45974.195367361113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45974.195367361113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45974.195367361113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45974.195367361113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45974.195367361113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45974.195367361113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45974.195367361113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45974.195367361113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45974.195367361113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45974.195367361113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45974.195367361113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45974.195367361113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45974.195367361113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45974.195367361113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45974.195367361113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45974.195367361113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45974.195367361113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45974.195367361113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45974.195367361113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45974.195367361113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45974.195367361113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45974.195367361113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45974.195367361113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45974.195367361113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45974.195367361113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45974.195367361113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45974.195367361113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45974.195367361113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45974.195367361113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45974.195367361113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45974.195367361113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45974.195367361113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45974.195367361113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45974.195367361113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45974.195367361113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45974.195367361113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45974.195367361113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45974.195367361113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45974.195367361113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45974.195367361113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45974.195367361113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45974.195367361113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45974.195367361113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45974.195367361113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45974.195367361113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45974.195367361113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45974.195367361113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45974.195367361113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45974.195367361113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45974.195367361113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45974.195367361113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45974.195367361113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45974.195367361113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45974.195367361113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45974.195367361113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45974.195367361113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45974.195367361113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45974.195367361113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45974.195367361113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45974.195367361113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45974.195367361113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45974.195367361113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45974.195367361113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45974.195367361113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45974.195367361113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45974.195367361113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45974.195367361113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45974.195367361113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45974.195367361113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45974.195367361113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45974.195367361113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45974.195367361113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45974.195367361113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45974.195367361113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45974.195367361113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45974.195367361113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45974.195367361113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45974.195367361113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45974.195367361113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45974.195367361113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45974.195367361113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45974.195367361113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45974.195367361113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45974.195367361113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45974.195367361113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45974.195367361113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45974.195367361113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45974.195367361113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45974.195367361113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45974.195367361113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45974.195367361113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45974.195367361113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45974.195367361113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45974.195367361113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45974.195367361113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45974.195367361113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45974.195367361113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45974.195367361113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45974.195367361113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45974.195367361113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45974.195367361113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45974.195367361113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45974.195367361113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45974.195367361113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45974.195367361113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45974.195367361113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45974.195367361113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45974.195367361113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45974.195367361113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45974.195367361113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45974.195367361113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45974.195367361113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45974.195367361113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45974.195367361113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45974.195367361113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45974.195367361113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45974.195367361113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45974.195367361113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45974.195367361113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45974.195367361113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45974.195367361113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45974.195367361113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45974.195367361113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45974.195367361113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45974.195367361113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45974.195367361113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45974.195367361113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45974.195367361113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45974.195367361113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45974.195367361113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45974.195367361113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45974.195367361113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45974.195367361113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45974.195367361113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45974.195367361113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45974.195367361113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45974.195367361113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45974.195367361113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45974.195367361113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45974.195367361113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45974.195367361113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45974.195367361113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45974.195367361113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45974.195367361113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45974.195367361113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45974.195367361113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45974.195367361113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45974.195367361113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45974.195367361113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45974.195367361113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45974.195367361113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45974.195367361113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45974.195367361113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45974.195367361113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45974.195367361113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45974.195367361113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45974.195367361113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45974.195367361113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45974.195367361113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45974.195367361113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45974.195367361113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45974.195367361113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45974.195367361113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45974.195367361113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45974.195367361113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45974.195367361113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45974.195367361113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45974.195367361113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45974.195367361113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45974.195367361113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45974.195367361113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45974.195367361113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45974.195367361113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45974.195367361113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45974.195367361113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45974.195367361113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45974.195367361113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45974.195367361113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45974.195367361113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45974.195367361113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45974.195367361113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45974.195367361113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45974.195367361113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45974.195367361113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45974.195367361113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45974.195367361113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45974.195367361113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45974.195367361113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45974.195367361113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45974.195367361113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45974.195367361113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45974.195367361113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45974.195367361113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45974.195367361113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45974.195367361113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45974.195367361113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45974.195367361113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45974.195367361113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45974.195367361113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45974.195367361113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45974.195367361113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45974.195367361113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45974.195367361113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45974.195367361113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45974.195367361113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45974.195367361113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45974.195367361113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45974.195367361113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45974.195367361113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45974.195367361113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45974.195367361113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45974.195367361113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45974.195367361113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45974.195367361113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45974.195367361113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45974.195367361113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45974.195367361113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45974.195367361113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45974.195367361113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45974.195367361113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45974.195367361113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45974.195367361113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45974.195367361113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45974.195367361113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45974.195367361113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45974.195367361113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45974.195367361113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45974.195367361113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45974.195367361113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45974.195367361113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45974.195367361113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45974.195367361113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45974.195367361113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45974.195367361113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45974.195367361113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45974.195367361113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45974.195367361113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45974.195367361113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45974.195367361113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45974.195367361113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45974.195367361113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45974.195367361113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45974.195367361113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45974.195367361113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45974.195367361113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45974.195367361113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45974.195367361113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45974.195367361113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45974.195367361113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45974.195367361113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45974.195367361113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45974.195367361113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45974.195367361113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45974.195367361113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45974.195367361113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45974.195367361113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45974.195367361113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45974.195367361113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45974.195367361113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45974.195367361113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45974.195367361113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45974.195367361113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45974.195367361113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45974.195367361113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45974.195367361113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45974.195367361113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45974.195367361113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45974.195367361113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45974.195367361113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45974.195367361113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45974.195367361113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45974.195367361113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45974.195367361113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45974.195367361113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45974.195367361113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45974.195367361113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45974.195367361113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45974.195367361113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45974.195367361113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45974.195367361113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45974.195367361113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45974.195367361113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45974.195367361113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45974.195367361113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45974.195367361113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45974.195367361113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45974.195367361113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45974.195367361113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45974.195367361113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45974.195367361113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45974.195367361113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45974.195367361113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45974.195367361113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45974.195367361113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45974.195367361113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45974.195367361113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45974.195367361113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45974.195367361113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45974.195367361113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45974.195367361113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45974.195367361113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45974.195367361113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45974.195367361113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45974.195367361113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45974.195367361113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45974.195367361113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45974.195367361113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45974.195367361113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45974.195367361113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45974.195367361113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45974.195367361113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45974.195367361113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45974.195367361113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45974.195367361113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45974.195367361113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45974.195367361113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45974.195367361113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45974.195367361113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45974.195367361113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45974.195367361113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45974.195367361113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45974.195367361113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45974.195367361113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45974.195367361113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45974.195367361113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45974.195367361113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45974.195367361113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45974.195367361113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45974.195367361113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45974.195367361113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45974.195367361113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45974.195367361113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45974.195367361113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45974.195367361113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45974.195367361113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45974.195367361113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45974.195367361113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45974.195367361113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45974.195367361113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45974.195367361113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45974.195367361113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45974.195367361113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45974.195367361113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45974.195367361113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45974.195367361113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45974.195367361113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45974.195367361113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45974.195367361113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45974.195367361113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45974.195367361113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45974.195367361113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45974.195367361113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45974.195367361113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45974.195367361113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45974.195367361113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45974.195367361113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45974.195367361113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45974.195367361113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45974.195367361113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45974.195367361113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45974.195367361113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45974.195367361113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45974.195367361113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45974.195367361113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45974.195367361113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45974.195367361113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45974.195367361113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45974.195367361113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45974.195367361113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45974.195367361113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45974.195367361113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45974.195367361113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45974.195367361113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45974.195367361113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45974.195367361113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45974.195367361113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45974.195367361113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45974.195367361113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45974.195367361113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45974.195367361113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45974.195367361113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45974.195367361113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45974.195367361113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45974.195367361113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45974.195367361113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45974.195367361113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45974.195367361113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45974.195367361113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45974.195367361113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45974.195367361113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45974.195367361113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45974.195367361113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45974.195367361113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45974.195367361113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45974.195367361113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45974.195367361113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45974.195367361113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45974.195367361113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45974.195367361113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45974.195367361113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45974.195367361113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45974.195367361113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45974.195367361113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45974.195367361113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45974.195367361113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45974.195367361113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45974.195367361113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45974.195367361113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45974.195367361113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45974.195367361113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45974.195367361113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45974.195367361113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45974.195367361113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45974.195367361113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45974.195367361113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45974.195367361113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45974.195367361113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45974.195367361113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45974.195367361113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45974.195367361113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45974.195367361113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45974.195367361113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45974.195367361113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45974.195367361113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45974.195367361113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45974.195367361113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45974.195367361113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45974.195367361113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45974.195367361113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45974.195367361113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45974.195367361113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45974.195367361113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45974.195367361113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45974.195367361113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45974.195367361113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45974.195367361113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45974.195367361113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45974.195367361113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45974.195367361113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45974.195367361113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45974.195367361113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45974.195367361113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45974.195367361113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45974.195367361113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45974.195367361113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45974.195367361113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45974.195367361113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45974.195367361113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45974.195367361113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45974.195367361113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45974.195367361113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45974.195367361113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45974.195367361113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45974.195367361113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45974.195367361113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45974.195367361113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45974.195367361113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45974.195367361113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45974.195367361113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45974.195367361113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45974.195367361113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45974.195367361113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45974.195367361113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45974.195367361113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45974.195367361113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45974.195367361113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45974.195367361113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45974.195367361113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45974.195367361113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45974.195367361113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45974.195367361113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45974.195367361113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45974.195367361113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45974.195367361113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45974.195367361113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45974.195367361113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45974.195367361113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45974.195367361113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45974.195367361113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45974.195367361113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45974.195367361113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45974.195367361113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45974.195367361113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45974.195367361113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45974.195367361113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45974.195367361113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45974.195367361113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45974.195367361113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45974.195367361113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45974.195367361113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45974.195367361113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45974.195367361113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45974.195367361113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45974.195367361113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45974.195367361113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45974.195367361113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45974.195367361113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45974.195367361113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45974.195367361113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45974.195367361113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45974.195367361113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45974.195367361113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45974.195367361113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45974.195367361113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45974.195367361113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45974.195367361113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45974.195367361113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45974.195367361113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45974.195367361113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45974.195367361113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45974.195367361113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45974.195367361113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45974.195367361113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45974.195367361113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45974.195367361113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45974.195367361113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45974.195367361113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45974.195367361113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45974.195367361113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45974.195367361113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45974.195367361113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45974.195367361113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45974.195367361113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45974.195367361113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45974.195367361113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45974.195367361113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45974.195367361113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45974.195367361113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45974.195367361113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45974.195367361113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45974.195367361113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45974.195367361113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45974.195367361113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45974.195367361113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45974.195367361113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45974.195367361113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45974.195367361113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45974.195367361113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45974.195367361113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45974.195367361113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45974.195367361113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45974.195367361113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45974.195367361113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45974.195367361113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45974.195367361113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45974.195367361113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45974.195367361113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45974.195367361113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45974.195367361113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45974.195367361113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45974.195367361113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45974.195367361113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45974.195367361113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45974.195367361113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45974.195367361113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45974.195367361113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45974.195367361113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45974.195367361113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45974.195367361113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45974.195367361113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45974.195367361113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45974.195367361113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45974.195367361113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45974.195367361113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45974.195367361113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45974.195367361113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45974.195367361113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45974.195367361113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45974.195367361113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45974.195367361113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45974.195367361113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45974.195367361113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45974.195367361113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45974.195367361113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45974.195367361113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45974.195367361113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45974.195367361113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45974.195367361113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45974.195367361113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45974.195367361113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45974.195367361113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45974.195367361113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45974.195367361113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45974.195367361113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45974.195367361113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45974.195367361113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45974.195367361113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45974.195367361113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45974.195367361113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45974.195367361113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45974.195367361113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45974.195367361113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45974.195367361113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45974.195367361113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45974.195367361113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45974.195367361113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45974.195367361113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45974.195367361113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45974.195367361113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45974.195367361113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45974.195367361113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45974.195367361113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45974.195367361113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45974.195367361113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45974.195367361113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45974.195367361113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45974.195367361113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45974.195367361113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45974.195367361113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45974.195367361113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45974.195367361113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45974.195367361113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45974.195367361113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45974.195367361113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45974.195367361113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45974.195367361113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45974.195367361113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45974.195367361113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45974.195367361113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45974.195367361113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45974.195367361113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45974.195367361113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45974.195367361113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45974.195367361113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45974.195367361113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45974.195367361113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45974.195367361113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45974.195367361113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45974.195367361113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45974.195367361113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45974.195367361113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45974.195367361113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45974.195367361113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45974.195367361113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45974.195367361113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45974.195367361113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45974.195367361113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45974.195367361113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45974.195367361113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45974.195367361113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45974.195367361113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45974.195367361113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45974.195367361113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45974.195367361113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45974.195367361113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45974.195367361113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45974.195367361113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45974.195367361113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45974.195367361113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45974.195367361113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45974.195367361113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45974.195367361113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45974.195367361113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45974.195367361113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45974.195367361113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45974.195367361113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45974.195367361113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45974.195367361113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45974.195367361113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45974.195367361113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45974.195367361113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45974.195367361113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45974.195367361113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45974.195367361113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45974.195367361113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45974.195367361113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45974.195367361113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45974.195367361113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45974.195367361113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45974.195367361113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45974.195367361113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45974.195367361113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45974.195367361113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45974.195367361113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45974.195367361113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45974.195367361113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45974.195367361113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45974.195367361113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45974.195367361113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45974.195367361113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45974.195367361113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45974.195367361113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45974.195367361113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45974.195367361113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45974.195367361113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45974.195367361113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45974.195367361113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45974.195367361113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45974.195367361113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45974.195367361113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45974.195367361113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45974.195367361113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45974.195367361113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45974.195367361113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45974.195367361113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45974.195367361113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45974.195367361113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45974.195367361113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45974.195367361113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45974.195367361113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45974.195367361113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45974.195367361113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45974.195367361113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45974.195367361113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45974.195367361113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45974.195367361113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45974.195367361113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45974.195367361113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45974.195367361113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45974.195367361113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45974.195367361113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45974.195367361113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45974.195367361113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45974.195367361113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45974.195367361113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45974.195367361113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45974.195367361113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45974.195367361113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45974.195367361113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45974.195367361113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45974.195367361113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45974.195367361113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45974.195367361113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45974.195367361113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45974.195367361113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45974.195367361113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45974.195367361113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45974.195367361113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45974.195367361113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45974.195367361113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45974.195367361113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45974.195367361113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45974.195367361113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45974.195367361113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45974.195367361113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45974.195367361113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45974.195367361113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45974.195367361113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45974.195367361113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45974.195367361113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45974.195367361113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45974.195367361113</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270.71464976851712</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45974.195367361113</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45974.195367361113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45974.195367361113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45974.195367361113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45974.195367361113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45974.195367361113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45974.195367361113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45974.195367361113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45974.195367361113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45974.195367361113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45974.195367361113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45974.195367361113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45974.195367361113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45974.195367361113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45974.195367361113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45974.195367361113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45974.195367361113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45974.195367361113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45974.195367361113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45974.195367361113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45974.195367361113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45974.195367361113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45974.195367361113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45974.195367361113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45974.195367361113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45974.195367361113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45974.195367361113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45974.195367361113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45974.195367361113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45974.195367361113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45974.195367361113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45974.195367361113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45974.195367361113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45974.195367361113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45974.195367361113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45974.195367361113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45974.195367361113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45974.195367361113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45974.195367361113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45974.195367361113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45974.195367361113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45974.195367361113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45974.195367361113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45974.195367361113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45974.195367361113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45974.195367361113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45974.195367361113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45974.195367361113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45974.195367361113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45974.195367361113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45974.195367361113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45974.195367361113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45974.195367361113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45974.195367361113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45974.195367361113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45974.195367361113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45974.195367361113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45974.195367361113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45974.195367361113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45974.195367361113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45974.195367361113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45974.195367361113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45974.195367361113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45974.195367361113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45974.195367361113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45974.195367361113</v>
      </c>
      <c r="H68" s="96"/>
      <c r="I68" s="135" t="str">
        <f>IFERROR(VLOOKUP(D68,DB!A:F,6,0),"")</f>
        <v/>
      </c>
      <c r="J68" s="135"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82.363307175925002</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48.006490046296676</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15" ca="1" si="1">IFERROR(NOW()-F4,"")</f>
        <v>25.534256250000908</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4"/>
      <c r="G6" s="126">
        <f t="shared" ca="1" si="1"/>
        <v>45974.195367361113</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45974.195367361113</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45974.195367361113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45974.195367361113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45974.195367361113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45974.195367361113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45974.195367361113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45974.195367361113</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45974.195367361113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45974.195367361113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45974.195367361113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45974.195367361113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45974.195367361113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45974.195367361113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45974.195367361113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45974.195367361113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45974.195367361113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45974.195367361113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45974.195367361113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45974.195367361113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45974.195367361113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45974.195367361113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45974.195367361113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45974.195367361113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45974.195367361113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45974.195367361113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45974.195367361113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45974.195367361113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45974.195367361113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45974.195367361113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45974.195367361113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45974.195367361113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45974.195367361113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45974.195367361113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45974.195367361113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45974.195367361113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45974.195367361113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45974.195367361113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45974.195367361113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45974.195367361113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45974.195367361113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45974.195367361113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45974.195367361113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45974.195367361113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45974.195367361113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45974.195367361113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45974.195367361113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45974.195367361113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45974.195367361113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45974.195367361113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45974.195367361113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45974.195367361113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45974.195367361113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45974.195367361113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45974.195367361113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45974.195367361113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45974.195367361113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45974.195367361113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45974.195367361113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45974.195367361113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45974.195367361113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45974.195367361113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45974.195367361113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45974.195367361113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45974.195367361113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45974.195367361113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45974.195367361113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45974.195367361113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45974.195367361113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45974.195367361113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45974.195367361113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45974.195367361113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45974.195367361113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45974.195367361113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45974.195367361113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45974.195367361113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45974.195367361113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45974.195367361113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45974.195367361113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45974.195367361113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45974.195367361113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45974.195367361113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45974.195367361113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45974.195367361113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45974.195367361113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45974.195367361113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45974.195367361113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45974.195367361113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45974.195367361113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45974.195367361113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45974.195367361113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45974.195367361113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45974.195367361113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45974.195367361113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45974.195367361113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45974.195367361113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45974.195367361113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45974.195367361113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45974.195367361113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45974.195367361113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45974.195367361113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45974.195367361113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45974.195367361113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45974.195367361113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45974.195367361113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45974.195367361113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45974.195367361113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45974.195367361113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45974.195367361113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45974.195367361113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45974.195367361113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45974.195367361113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45974.195367361113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45974.195367361113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45974.195367361113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45974.195367361113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45974.195367361113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45974.195367361113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45974.195367361113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45974.195367361113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45974.195367361113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45974.195367361113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45974.195367361113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45974.195367361113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45974.195367361113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45974.195367361113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45974.195367361113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45974.195367361113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45974.195367361113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45974.195367361113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45974.195367361113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45974.195367361113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45974.195367361113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45974.195367361113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45974.195367361113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45974.195367361113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45974.195367361113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45974.195367361113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45974.195367361113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45974.195367361113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45974.195367361113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45974.195367361113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45974.195367361113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45974.195367361113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45974.195367361113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45974.195367361113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45974.195367361113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45974.195367361113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45974.195367361113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45974.195367361113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45974.195367361113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45974.195367361113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45974.195367361113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45974.195367361113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45974.195367361113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45974.195367361113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45974.195367361113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45974.195367361113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45974.195367361113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45974.195367361113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45974.195367361113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45974.195367361113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45974.195367361113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45974.195367361113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45974.195367361113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45974.195367361113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45974.195367361113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45974.195367361113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45974.195367361113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45974.195367361113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45974.195367361113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45974.195367361113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45974.195367361113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45974.195367361113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45974.195367361113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45974.195367361113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45974.195367361113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45974.195367361113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45974.195367361113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45974.195367361113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45974.195367361113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45974.195367361113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45974.195367361113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45974.195367361113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45974.195367361113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45974.195367361113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45974.195367361113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45974.195367361113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45974.195367361113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45974.195367361113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45974.195367361113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45974.195367361113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45974.195367361113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45974.195367361113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45974.195367361113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45974.195367361113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45974.195367361113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45974.195367361113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45974.195367361113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45974.195367361113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45974.195367361113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45974.195367361113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45974.195367361113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45974.195367361113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45974.195367361113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45974.195367361113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45974.195367361113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45974.195367361113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45974.195367361113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45974.195367361113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45974.195367361113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45974.195367361113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45974.195367361113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45974.195367361113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45974.195367361113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45974.195367361113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45974.195367361113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45974.195367361113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45974.195367361113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45974.195367361113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45974.195367361113</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tabSelected="1" workbookViewId="0">
      <selection activeCell="K7" sqref="K7"/>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39119</v>
      </c>
      <c r="B2" s="141" t="str">
        <f>IFERROR(VLOOKUP(D2,DB!A:K,11,0),"")</f>
        <v>R6</v>
      </c>
      <c r="C2" s="142">
        <v>1</v>
      </c>
      <c r="D2" s="141" t="s">
        <v>30913</v>
      </c>
      <c r="E2" s="124" t="s">
        <v>39021</v>
      </c>
      <c r="F2" s="151">
        <v>45973.331250000003</v>
      </c>
      <c r="G2" s="105">
        <f t="shared" ref="G2:G48" ca="1" si="0">IFERROR(NOW()-F2,"-")</f>
        <v>0.86411736111040227</v>
      </c>
      <c r="H2" s="143">
        <v>45973.190428240741</v>
      </c>
      <c r="I2" s="141" t="str">
        <f>IFERROR(VLOOKUP(D2,DB!A:F,6,0),"")</f>
        <v>SCECO</v>
      </c>
      <c r="J2" s="141" t="str">
        <f>IFERROR(VLOOKUP(D2,DB!A:G,7,0),"")</f>
        <v>Good</v>
      </c>
      <c r="K2" s="144" t="s">
        <v>39120</v>
      </c>
      <c r="L2" s="145" t="str">
        <f>IFERROR(VLOOKUP(D2,DB!A:I,9,0),"")</f>
        <v>Latis</v>
      </c>
    </row>
    <row r="3" spans="1:16382" ht="31.5" customHeight="1">
      <c r="A3" s="140" t="s">
        <v>39121</v>
      </c>
      <c r="B3" s="141" t="str">
        <f>IFERROR(VLOOKUP(D3,DB!A:K,11,0),"")</f>
        <v>R6</v>
      </c>
      <c r="C3" s="142">
        <v>1</v>
      </c>
      <c r="D3" s="141" t="s">
        <v>36879</v>
      </c>
      <c r="E3" s="124" t="s">
        <v>39021</v>
      </c>
      <c r="F3" s="151">
        <v>45973.978807870371</v>
      </c>
      <c r="G3" s="105">
        <f t="shared" ca="1" si="0"/>
        <v>0.21655949074192904</v>
      </c>
      <c r="H3" s="143">
        <v>45973.973182870373</v>
      </c>
      <c r="I3" s="141" t="str">
        <f>IFERROR(VLOOKUP(D3,DB!A:F,6,0),"")</f>
        <v>Generator-SG</v>
      </c>
      <c r="J3" s="141" t="str">
        <f>IFERROR(VLOOKUP(D3,DB!A:G,7,0),"")</f>
        <v>Dead</v>
      </c>
      <c r="K3" s="144" t="s">
        <v>39122</v>
      </c>
      <c r="L3" s="145" t="str">
        <f>IFERROR(VLOOKUP(D3,DB!A:I,9,0),"")</f>
        <v>Latis</v>
      </c>
    </row>
    <row r="4" spans="1:16382" ht="31.5" customHeight="1">
      <c r="A4" s="140"/>
      <c r="B4" s="141" t="str">
        <f>IFERROR(VLOOKUP(D4,DB!A:K,11,0),"")</f>
        <v/>
      </c>
      <c r="C4" s="142"/>
      <c r="D4" s="141"/>
      <c r="E4" s="124"/>
      <c r="F4" s="143"/>
      <c r="G4" s="105">
        <f t="shared" ca="1" si="0"/>
        <v>45974.195367361113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59"/>
      <c r="E5" s="124"/>
      <c r="F5" s="143"/>
      <c r="G5" s="105">
        <f t="shared" ca="1" si="0"/>
        <v>45974.195367361113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45974.195367361113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45974.195367361113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45974.195367361113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45974.195367361113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45974.195367361113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45974.195367361113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45974.195367361113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45974.195367361113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45974.195367361113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45974.195367361113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45974.195367361113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45974.195367361113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45974.195367361113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45974.195367361113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45974.195367361113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45974.195367361113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45974.195367361113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45974.195367361113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45974.195367361113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45974.195367361113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45974.195367361113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45974.195367361113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45974.195367361113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45974.195367361113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45974.195367361113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45974.195367361113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45974.195367361113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45974.195367361113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45974.195367361113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45974.195367361113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45974.195367361113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45974.195367361113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45974.195367361113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45974.195367361113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45974.195367361113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45974.195367361113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45974.195367361113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45974.195367361113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45974.195367361113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45974.195367361113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45974.195367361113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45974.195367361113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45974.195367361113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45974.195367361113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45974.195367361113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45974.195367361113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45974.195367361113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45974.195367361113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45974.195367361113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45974.195367361113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45974.195367361113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45974.195367361113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45974.195367361113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45974.195367361113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45974.195367361113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45974.195367361113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45974.195367361113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45974.195367361113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45974.195367361113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45974.195367361113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45974.195367361113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45974.195367361113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45974.195367361113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45974.195367361113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45974.195367361113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45974.195367361113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45974.195367361113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45974.195367361113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45974.195367361113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45974.195367361113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45974.195367361113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45974.195367361113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45974.195367361113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45974.195367361113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45974.195367361113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45974.195367361113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45974.195367361113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45974.195367361113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45974.195367361113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45974.195367361113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45974.195367361113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45974.195367361113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45974.195367361113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45974.195367361113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45974.195367361113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45974.195367361113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45974.195367361113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45974.195367361113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45974.195367361113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45974.195367361113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45974.195367361113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45974.195367361113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45974.195367361113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45974.195367361113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45974.195367361113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45974.195367361113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45974.195367361113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45974.195367361113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45974.195367361113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45974.195367361113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45974.195367361113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45974.195367361113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45974.195367361113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45974.195367361113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45974.195367361113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45974.195367361113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45974.195367361113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45974.195367361113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45974.195367361113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45974.195367361113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45974.195367361113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45974.195367361113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45974.195367361113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45974.195367361113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45974.195367361113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45974.195367361113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45974.195367361113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45974.195367361113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45974.195367361113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45974.195367361113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45974.195367361113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45974.195367361113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45974.195367361113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45974.195367361113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45974.195367361113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45974.195367361113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45974.195367361113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45974.195367361113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45974.195367361113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45974.195367361113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45974.195367361113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45974.195367361113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45974.195367361113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45974.195367361113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45974.195367361113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45974.195367361113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45974.195367361113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45974.195367361113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45974.195367361113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45974.195367361113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45974.195367361113</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2025-11-13T01:43:21Z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