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797" documentId="120_S{2AC9BD13-BADA-5192-A53E-5A8FF88502F6}" xr6:coauthVersionLast="47" xr6:coauthVersionMax="47" xr10:uidLastSave="{62678C64-5024-4DEE-A01C-C563BF9A8A8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6" i="3" l="1"/>
  <c r="D13" i="3"/>
  <c r="D3" i="3"/>
  <c r="D4" i="3"/>
  <c r="D2"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6" i="5"/>
  <c r="L7" i="5"/>
  <c r="L8" i="5"/>
  <c r="L9" i="5"/>
  <c r="L10" i="5"/>
  <c r="L11" i="5"/>
  <c r="L12" i="5"/>
  <c r="L13" i="5"/>
  <c r="L14" i="5"/>
  <c r="L15" i="5"/>
  <c r="L16" i="5"/>
  <c r="L17" i="5"/>
  <c r="L18" i="5"/>
  <c r="L19" i="5"/>
  <c r="L20" i="5"/>
  <c r="L21" i="5"/>
  <c r="L22" i="5"/>
  <c r="L23" i="5"/>
  <c r="L24" i="5"/>
  <c r="L25" i="5"/>
  <c r="L26" i="5"/>
  <c r="L27" i="5"/>
  <c r="J6" i="5"/>
  <c r="J7" i="5"/>
  <c r="J8" i="5"/>
  <c r="J9" i="5"/>
  <c r="J10" i="5"/>
  <c r="J11" i="5"/>
  <c r="J12" i="5"/>
  <c r="J13" i="5"/>
  <c r="J14" i="5"/>
  <c r="J15" i="5"/>
  <c r="J16" i="5"/>
  <c r="J17" i="5"/>
  <c r="J18" i="5"/>
  <c r="J19" i="5"/>
  <c r="J20" i="5"/>
  <c r="J21" i="5"/>
  <c r="J22" i="5"/>
  <c r="J23" i="5"/>
  <c r="J24" i="5"/>
  <c r="J25" i="5"/>
  <c r="J26" i="5"/>
  <c r="J27" i="5"/>
  <c r="I6" i="5"/>
  <c r="I7" i="5"/>
  <c r="I8" i="5"/>
  <c r="I9" i="5"/>
  <c r="I10" i="5"/>
  <c r="I11" i="5"/>
  <c r="I12" i="5"/>
  <c r="I13" i="5"/>
  <c r="I14" i="5"/>
  <c r="I15" i="5"/>
  <c r="I16" i="5"/>
  <c r="I17" i="5"/>
  <c r="I18" i="5"/>
  <c r="I19" i="5"/>
  <c r="I20" i="5"/>
  <c r="I21" i="5"/>
  <c r="I22" i="5"/>
  <c r="I23" i="5"/>
  <c r="I24" i="5"/>
  <c r="I25" i="5"/>
  <c r="I26" i="5"/>
  <c r="I27" i="5"/>
  <c r="B6" i="5"/>
  <c r="B7" i="5"/>
  <c r="B8" i="5"/>
  <c r="B9" i="5"/>
  <c r="B10" i="5"/>
  <c r="B11" i="5"/>
  <c r="B12" i="5"/>
  <c r="B13" i="5"/>
  <c r="B14" i="5"/>
  <c r="B15" i="5"/>
  <c r="B16" i="5"/>
  <c r="B17" i="5"/>
  <c r="B18" i="5"/>
  <c r="B19" i="5"/>
  <c r="B20" i="5"/>
  <c r="B21" i="5"/>
  <c r="B22" i="5"/>
  <c r="B23" i="5"/>
  <c r="B24" i="5"/>
  <c r="B25" i="5"/>
  <c r="B26" i="5"/>
  <c r="B27" i="5"/>
  <c r="G6" i="5"/>
  <c r="G7" i="5"/>
  <c r="G8" i="5"/>
  <c r="G9" i="5"/>
  <c r="G10" i="5"/>
  <c r="G11" i="5"/>
  <c r="G12" i="5"/>
  <c r="G13" i="5"/>
  <c r="G14" i="5"/>
  <c r="G15" i="5"/>
  <c r="G16" i="5"/>
  <c r="G17" i="5"/>
  <c r="G18" i="5"/>
  <c r="G19" i="5"/>
  <c r="G20" i="5"/>
  <c r="G21" i="5"/>
  <c r="G22" i="5"/>
  <c r="G23" i="5"/>
  <c r="G24" i="5"/>
  <c r="G25" i="5"/>
  <c r="G26" i="5"/>
  <c r="G2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5" i="3"/>
  <c r="D6" i="3"/>
  <c r="D7" i="3"/>
  <c r="D9" i="3"/>
  <c r="D10" i="3"/>
  <c r="D11" i="3"/>
  <c r="D12"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<sst xmlns="http://schemas.openxmlformats.org/spreadsheetml/2006/main" count="181598" uniqueCount="39214">
  <si>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</si>
  <si>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</si>
  <si>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</si>
  <si>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</si>
  <si>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</si>
  <si>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</si>
  <si>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</si>
  <si>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</si>
  <si>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</si>
  <si>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</si>
  <si>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</si>
  <si>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</si>
  <si>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</si>
  <si>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</si>
  <si>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</si>
  <si>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</si>
  <si>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</si>
  <si>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</si>
  <si>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</si>
  <si>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</si>
  <si>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</si>
  <si>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</si>
  <si>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</si>
  <si>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</si>
  <si>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</si>
  <si>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</si>
  <si>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</si>
  <si>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</si>
  <si>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</si>
  <si>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</si>
  <si>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</si>
  <si>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</si>
  <si>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</si>
  <si>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</si>
  <si>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</si>
  <si>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</si>
  <si>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</si>
  <si>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</si>
  <si>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</si>
  <si>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</si>
  <si>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</si>
  <si>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</si>
  <si>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</si>
  <si>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</si>
  <si>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</si>
  <si>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</si>
  <si>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</si>
  <si>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</si>
  <si>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</si>
  <si>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</si>
  <si>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</si>
  <si>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</si>
  <si>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</si>
  <si>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</si>
  <si>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</si>
  <si>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</si>
  <si>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</si>
  <si>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</si>
  <si>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</si>
  <si>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</si>
  <si>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</si>
  <si>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</si>
  <si>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</si>
  <si>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</si>
  <si>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</si>
  <si>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</si>
  <si>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</si>
  <si>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</si>
  <si>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</si>
  <si>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</si>
  <si>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</si>
  <si>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</si>
  <si>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</si>
  <si>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</si>
  <si>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</si>
  <si>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</si>
  <si>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</si>
  <si>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</si>
  <si>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</si>
  <si>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</si>
  <si>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</si>
  <si>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</si>
  <si>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</si>
  <si>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</si>
  <si>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</si>
  <si>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</si>
  <si>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</si>
  <si>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</si>
  <si>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</si>
  <si>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</si>
  <si>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</si>
  <si>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</si>
  <si>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</si>
  <si>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</si>
  <si>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</si>
  <si>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</si>
  <si>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</si>
  <si>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</si>
  <si>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</si>
  <si>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</si>
  <si>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</si>
  <si>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</si>
  <si>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</si>
  <si>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</si>
  <si>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</si>
  <si>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</si>
  <si>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</si>
  <si>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</si>
  <si>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</si>
  <si>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</si>
  <si>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</si>
  <si>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</si>
  <si>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</si>
  <si>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</si>
  <si>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</si>
  <si>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</si>
  <si>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</si>
  <si>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</si>
  <si>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</si>
  <si>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</si>
  <si>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</si>
  <si>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</si>
  <si>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</si>
  <si>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</si>
  <si>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</si>
  <si>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</si>
  <si>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</si>
  <si>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</si>
  <si>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</si>
  <si>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</si>
  <si>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</si>
  <si>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</si>
  <si>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</si>
  <si>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</si>
  <si>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</si>
  <si>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</si>
  <si>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</si>
  <si>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</si>
  <si>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</si>
  <si>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</si>
  <si>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</si>
  <si>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</si>
  <si>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</si>
  <si>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</si>
  <si>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</si>
  <si>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</si>
  <si>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</si>
  <si>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</si>
  <si>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</si>
  <si>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</si>
  <si>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</si>
  <si>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</si>
  <si>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</si>
  <si>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</si>
  <si>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</si>
  <si>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</si>
  <si>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</si>
  <si>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</si>
  <si>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</si>
  <si>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</si>
  <si>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</si>
  <si>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</si>
  <si>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</si>
  <si>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</si>
  <si>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</si>
  <si>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</si>
  <si>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</si>
  <si>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</si>
  <si>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</si>
  <si>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</si>
  <si>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</si>
  <si>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</si>
  <si>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</si>
  <si>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</si>
  <si>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</si>
  <si>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</si>
  <si>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</si>
  <si>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</si>
  <si>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</si>
  <si>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</si>
  <si>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</si>
  <si>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</si>
  <si>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</si>
  <si>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</si>
  <si>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</si>
  <si>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</si>
  <si>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</si>
  <si>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</si>
  <si>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</si>
  <si>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</si>
  <si>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</si>
  <si>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</si>
  <si>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</si>
  <si>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</si>
  <si>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</si>
  <si>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</si>
  <si>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</si>
  <si>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</si>
  <si>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</si>
  <si>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</si>
  <si>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</si>
  <si>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</si>
  <si>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</si>
  <si>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</si>
  <si>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</si>
  <si>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</si>
  <si>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</si>
  <si>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</si>
  <si>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</si>
  <si>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</si>
  <si>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</si>
  <si>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</si>
  <si>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</si>
  <si>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</si>
  <si>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</si>
  <si>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</si>
  <si>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</si>
  <si>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</si>
  <si>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</si>
  <si>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</si>
  <si>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</si>
  <si>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</si>
  <si>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</si>
  <si>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</si>
  <si>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</si>
  <si>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</si>
  <si>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</si>
  <si>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</si>
  <si>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</si>
  <si>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</si>
  <si>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</si>
  <si>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</si>
  <si>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</si>
  <si>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</si>
  <si>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</si>
  <si>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</si>
  <si>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</si>
  <si>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</si>
  <si>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</si>
  <si>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</si>
  <si>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</si>
  <si>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</si>
  <si>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</si>
  <si>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</si>
  <si>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</si>
  <si>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</si>
  <si>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</si>
  <si>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</si>
  <si>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</si>
  <si>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</si>
  <si>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</si>
  <si>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</si>
  <si>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</si>
  <si>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</si>
  <si>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</si>
  <si>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</si>
  <si>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</si>
  <si>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</si>
  <si>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</si>
  <si>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</si>
  <si>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</si>
  <si>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</si>
  <si>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</si>
  <si>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</si>
  <si>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</si>
  <si>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</si>
  <si>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</si>
  <si>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</si>
  <si>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</si>
  <si>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</si>
  <si>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</si>
  <si>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</si>
  <si>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</si>
  <si>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</si>
  <si>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</si>
  <si>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</si>
  <si>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</si>
  <si>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</si>
  <si>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</si>
  <si>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</si>
  <si>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</si>
  <si>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</si>
  <si>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</si>
  <si>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</si>
  <si>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</si>
  <si>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</si>
  <si>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</si>
  <si>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</si>
  <si>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</si>
  <si>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</si>
  <si>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</si>
  <si>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</si>
  <si>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</si>
  <si>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</si>
  <si>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</si>
  <si>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</si>
  <si>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</si>
  <si>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</si>
  <si>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</si>
  <si>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</si>
  <si>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</si>
  <si>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</si>
  <si>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</si>
  <si>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</si>
  <si>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</si>
  <si>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</si>
  <si>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</si>
  <si>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</si>
  <si>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</si>
  <si>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</si>
  <si>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</si>
  <si>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</si>
  <si>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</si>
  <si>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</si>
  <si>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</si>
  <si>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</si>
  <si>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</si>
  <si>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</si>
  <si>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</si>
  <si>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</si>
  <si>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</si>
  <si>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</si>
  <si>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</si>
  <si>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</si>
  <si>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</si>
  <si>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</si>
  <si>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</si>
  <si>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</si>
  <si>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</si>
  <si>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</si>
  <si>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</si>
  <si>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</si>
  <si>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</si>
  <si>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</si>
  <si>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</si>
  <si>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</si>
  <si>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</si>
  <si>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</si>
  <si>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</si>
  <si>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</si>
  <si>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</si>
  <si>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</si>
  <si>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</si>
  <si>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</si>
  <si>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</si>
  <si>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</si>
  <si>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</si>
  <si>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</si>
  <si>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</si>
  <si>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</si>
  <si>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</si>
  <si>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</si>
  <si>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</si>
  <si>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</si>
  <si>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</si>
  <si>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</si>
  <si>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</si>
  <si>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</si>
  <si>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</si>
  <si>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</si>
  <si>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</si>
  <si>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</si>
  <si>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</si>
  <si>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</si>
  <si>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</si>
  <si>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</si>
  <si>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</si>
  <si>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</si>
  <si>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</si>
  <si>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</si>
  <si>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</si>
  <si>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</si>
  <si>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</si>
  <si>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</si>
  <si>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</si>
  <si>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</si>
  <si>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</si>
  <si>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</si>
  <si>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</si>
  <si>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</si>
  <si>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</si>
  <si>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</si>
  <si>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</si>
  <si>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</si>
  <si>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</si>
  <si>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</si>
  <si>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</si>
  <si>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</si>
  <si>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</si>
  <si>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</si>
  <si>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</si>
  <si>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</si>
  <si>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</si>
  <si>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</si>
  <si>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</si>
  <si>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</si>
  <si>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</si>
  <si>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</si>
  <si>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</si>
  <si>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</si>
  <si>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</si>
  <si>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</si>
  <si>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</si>
  <si>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</si>
  <si>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</si>
  <si>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</si>
  <si>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</si>
  <si>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</si>
  <si>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</si>
  <si>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</si>
  <si>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</si>
  <si>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</si>
  <si>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</si>
  <si>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</si>
  <si>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</si>
  <si>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</si>
  <si>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</si>
  <si>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</si>
  <si>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</si>
  <si>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</si>
  <si>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</si>
  <si>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</si>
  <si>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</si>
  <si>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</si>
  <si>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</si>
  <si>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</si>
  <si>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</si>
  <si>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</si>
  <si>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</si>
  <si>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</si>
  <si>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</si>
  <si>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</si>
  <si>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</si>
  <si>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</si>
  <si>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</si>
  <si>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</si>
  <si>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</si>
  <si>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</si>
  <si>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</si>
  <si>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</si>
  <si>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</si>
  <si>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</si>
  <si>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</si>
  <si>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</si>
  <si>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</si>
  <si>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</si>
  <si>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</si>
  <si>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</si>
  <si>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</si>
  <si>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</si>
  <si>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</si>
  <si>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</si>
  <si>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</si>
  <si>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</si>
  <si>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</si>
  <si>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</si>
  <si>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</si>
  <si>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</si>
  <si>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</si>
  <si>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</si>
  <si>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</si>
  <si>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</si>
  <si>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</si>
  <si>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</si>
  <si>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</si>
  <si>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</si>
  <si>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</si>
  <si>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</si>
  <si>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</si>
  <si>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</si>
  <si>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</si>
  <si>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</si>
  <si>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</si>
  <si>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</si>
  <si>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</si>
  <si>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</si>
  <si>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</si>
  <si>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</si>
  <si>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</si>
  <si>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</si>
  <si>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</si>
  <si>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</si>
  <si>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</si>
  <si>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</si>
  <si>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</si>
  <si>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</si>
  <si>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</si>
  <si>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</si>
  <si>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</si>
  <si>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</si>
  <si>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</si>
  <si>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</si>
  <si>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</si>
  <si>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</si>
  <si>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</si>
  <si>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</si>
  <si>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</si>
  <si>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</si>
  <si>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</si>
  <si>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</si>
  <si>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</si>
  <si>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</si>
  <si>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</si>
  <si>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</si>
  <si>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</si>
  <si>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</si>
  <si>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</si>
  <si>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</si>
  <si>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</si>
  <si>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</si>
  <si>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</si>
  <si>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</si>
  <si>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</si>
  <si>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</si>
  <si>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</si>
  <si>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</si>
  <si>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</si>
  <si>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</si>
  <si>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</si>
  <si>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</si>
  <si>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</si>
  <si>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</si>
  <si>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</si>
  <si>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</si>
  <si>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</si>
  <si>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</si>
  <si>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</si>
  <si>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</si>
  <si>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</si>
  <si>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</si>
  <si>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</si>
  <si>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</si>
  <si>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</si>
  <si>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</si>
  <si>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</si>
  <si>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</si>
  <si>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</si>
  <si>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</si>
  <si>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</si>
  <si>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</si>
  <si>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</si>
  <si>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</si>
  <si>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</si>
  <si>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</si>
  <si>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</si>
  <si>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</si>
  <si>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</si>
  <si>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</si>
  <si>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</si>
  <si>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</si>
  <si>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</si>
  <si>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</si>
  <si>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</si>
  <si>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</si>
  <si>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</si>
  <si>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</si>
  <si>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</si>
  <si>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</si>
  <si>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</si>
  <si>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</si>
  <si>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</si>
  <si>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</si>
  <si>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</si>
  <si>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</si>
  <si>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</si>
  <si>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</si>
  <si>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</si>
  <si>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</si>
  <si>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</si>
  <si>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</si>
  <si>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</si>
  <si>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</si>
  <si>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</si>
  <si>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</si>
  <si>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</si>
  <si>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</si>
  <si>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</si>
  <si>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</si>
  <si>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</si>
  <si>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</si>
  <si>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</si>
  <si>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</si>
  <si>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</si>
  <si>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</si>
  <si>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</si>
  <si>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</si>
  <si>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</si>
  <si>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</si>
  <si>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</si>
  <si>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</si>
  <si>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</si>
  <si>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</si>
  <si>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</si>
  <si>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</si>
  <si>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</si>
  <si>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</si>
  <si>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</si>
  <si>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</si>
  <si>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</si>
  <si>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</si>
  <si>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</si>
  <si>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</si>
  <si>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</si>
  <si>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</si>
  <si>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</si>
  <si>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</si>
  <si>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</si>
  <si>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</si>
  <si>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</si>
  <si>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</si>
  <si>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</si>
  <si>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</si>
  <si>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</si>
  <si>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</si>
  <si>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</si>
  <si>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</si>
  <si>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</si>
  <si>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</si>
  <si>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</si>
  <si>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</si>
  <si>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</si>
  <si>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</si>
  <si>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</si>
  <si>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</si>
  <si>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</si>
  <si>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</si>
  <si>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</si>
  <si>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</si>
  <si>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</si>
  <si>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</si>
  <si>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</si>
  <si>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</si>
  <si>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</si>
  <si>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</si>
  <si>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</si>
  <si>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</si>
  <si>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</si>
  <si>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</si>
  <si>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</si>
  <si>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</si>
  <si>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</si>
  <si>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</si>
  <si>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</si>
  <si>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</si>
  <si>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</si>
  <si>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</si>
  <si>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</si>
  <si>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</si>
  <si>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</si>
  <si>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</si>
  <si>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</si>
  <si>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</si>
  <si>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</si>
  <si>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</si>
  <si>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</si>
  <si>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</si>
  <si>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</si>
  <si>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</si>
  <si>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</si>
  <si>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</si>
  <si>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</si>
  <si>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</si>
  <si>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</si>
  <si>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</si>
  <si>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</si>
  <si>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</si>
  <si>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</si>
  <si>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</si>
  <si>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</si>
  <si>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</si>
  <si>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</si>
  <si>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</si>
  <si>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</si>
  <si>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</si>
  <si>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</si>
  <si>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</si>
  <si>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</si>
  <si>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</si>
  <si>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</si>
  <si>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</si>
  <si>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</si>
  <si>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</si>
  <si>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</si>
  <si>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</si>
  <si>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</si>
  <si>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</si>
  <si>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</si>
  <si>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</si>
  <si>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</si>
  <si>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</si>
  <si>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</si>
  <si>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</si>
  <si>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</si>
  <si>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</si>
  <si>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</si>
  <si>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</si>
  <si>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</si>
  <si>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</si>
  <si>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</si>
  <si>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</si>
  <si>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</si>
  <si>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</si>
  <si>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</si>
  <si>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</si>
  <si>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</si>
  <si>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</si>
  <si>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</si>
  <si>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</si>
  <si>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</si>
  <si>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</si>
  <si>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</si>
  <si>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</si>
  <si>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</si>
  <si>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</si>
  <si>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</si>
  <si>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</si>
  <si>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</si>
  <si>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</si>
  <si>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</si>
  <si>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</si>
  <si>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</si>
  <si>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</si>
  <si>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</si>
  <si>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</si>
  <si>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</si>
  <si>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</si>
  <si>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</si>
  <si>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</si>
  <si>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</si>
  <si>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</si>
  <si>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</si>
  <si>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</si>
  <si>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</si>
  <si>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</si>
  <si>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</si>
  <si>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</si>
  <si>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</si>
  <si>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</si>
  <si>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</si>
  <si>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</si>
  <si>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</si>
  <si>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</si>
  <si>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</si>
  <si>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</si>
  <si>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</si>
  <si>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</si>
  <si>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</si>
  <si>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</si>
  <si>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</si>
  <si>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</si>
  <si>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</si>
  <si>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</si>
  <si>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</si>
  <si>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</si>
  <si>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</si>
  <si>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</si>
  <si>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</si>
  <si>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</si>
  <si>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</si>
  <si>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</si>
  <si>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</si>
  <si>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</si>
  <si>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</si>
  <si>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</si>
  <si>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</si>
  <si>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</si>
  <si>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</si>
  <si>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</si>
  <si>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</si>
  <si>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</si>
  <si>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</si>
  <si>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</si>
  <si>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</si>
  <si>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</si>
  <si>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</si>
  <si>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</si>
  <si>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</si>
  <si>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</si>
  <si>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</si>
  <si>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</si>
  <si>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</si>
  <si>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</si>
  <si>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</si>
  <si>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</si>
  <si>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</si>
  <si>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</si>
  <si>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</si>
  <si>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</si>
  <si>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</si>
  <si>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</si>
  <si>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</si>
  <si>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</si>
  <si>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</si>
  <si>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</si>
  <si>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</si>
  <si>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</si>
  <si>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</si>
  <si>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</si>
  <si>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</si>
  <si>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</si>
  <si>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</si>
  <si>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</si>
  <si>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</si>
  <si>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</si>
  <si>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</si>
  <si>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</si>
  <si>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</si>
  <si>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</si>
  <si>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</si>
  <si>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</si>
  <si>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</si>
  <si>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</si>
  <si>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</si>
  <si>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</si>
  <si>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</si>
  <si>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</si>
  <si>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</si>
  <si>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</si>
  <si>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</si>
  <si>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</si>
  <si>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</si>
  <si>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</si>
  <si>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</si>
  <si>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</si>
  <si>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</si>
  <si>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</si>
  <si>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</si>
  <si>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</si>
  <si>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</si>
  <si>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</si>
  <si>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</si>
  <si>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</si>
  <si>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</si>
  <si>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</si>
  <si>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</si>
  <si>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</si>
  <si>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</si>
  <si>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</si>
  <si>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</si>
  <si>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</si>
  <si>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</si>
  <si>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</si>
  <si>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</si>
  <si>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</si>
  <si>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</si>
  <si>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</si>
  <si>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</si>
  <si>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</si>
  <si>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</si>
  <si>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</si>
  <si>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</si>
  <si>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</si>
  <si>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</si>
  <si>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</si>
  <si>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</si>
  <si>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</si>
  <si>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</si>
  <si>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</si>
  <si>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</si>
  <si>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</si>
  <si>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</si>
  <si>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</si>
  <si>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</si>
  <si>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</si>
  <si>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</si>
  <si>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</si>
  <si>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</si>
  <si>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</si>
  <si>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</si>
  <si>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</si>
  <si>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</si>
  <si>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</si>
  <si>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</si>
  <si>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</si>
  <si>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</si>
  <si>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</si>
  <si>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</si>
  <si>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</si>
  <si>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</si>
  <si>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</si>
  <si>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</si>
  <si>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</si>
  <si>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</si>
  <si>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</si>
  <si>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</si>
  <si>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</si>
  <si>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</si>
  <si>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</si>
  <si>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</si>
  <si>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</si>
  <si>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</si>
  <si>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</si>
  <si>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</si>
  <si>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</si>
  <si>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</si>
  <si>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</si>
  <si>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</si>
  <si>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</si>
  <si>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</si>
  <si>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</si>
  <si>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</si>
  <si>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</si>
  <si>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</si>
  <si>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</si>
  <si>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</si>
  <si>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</si>
  <si>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</si>
  <si>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</si>
  <si>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</si>
  <si>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</si>
  <si>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</si>
  <si>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</si>
  <si>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</si>
  <si>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</si>
  <si>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</si>
  <si>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</si>
  <si>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</si>
  <si>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</si>
  <si>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</si>
  <si>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</si>
  <si>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</si>
  <si>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</si>
  <si>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</si>
  <si>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</si>
  <si>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</si>
  <si>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</si>
  <si>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</si>
  <si>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</si>
  <si>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</si>
  <si>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</si>
  <si>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</si>
  <si>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</si>
  <si>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</si>
  <si>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</si>
  <si>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</si>
  <si>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</si>
  <si>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</si>
  <si>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</si>
  <si>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</si>
  <si>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</si>
  <si>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</si>
  <si>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</si>
  <si>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</si>
  <si>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</si>
  <si>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</si>
  <si>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</si>
  <si>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</si>
  <si>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</si>
  <si>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</si>
  <si>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</si>
  <si>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</si>
  <si>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</si>
  <si>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</si>
  <si>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</si>
  <si>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</si>
  <si>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</si>
  <si>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</si>
  <si>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</si>
  <si>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</si>
  <si>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</si>
  <si>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</si>
  <si>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</si>
  <si>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</si>
  <si>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</si>
  <si>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</si>
  <si>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</si>
  <si>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</si>
  <si>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</si>
  <si>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</si>
  <si>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</si>
  <si>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</si>
  <si>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</si>
  <si>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</si>
  <si>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</si>
  <si>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</si>
  <si>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</si>
  <si>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</si>
  <si>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</si>
  <si>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</si>
  <si>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</si>
  <si>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</si>
  <si>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</si>
  <si>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</si>
  <si>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</si>
  <si>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</si>
  <si>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</si>
  <si>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</si>
  <si>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</si>
  <si>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</si>
  <si>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</si>
  <si>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</si>
  <si>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</si>
  <si>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</si>
  <si>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</si>
  <si>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</si>
  <si>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</si>
  <si>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</si>
  <si>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</si>
  <si>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</si>
  <si>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</si>
  <si>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</si>
  <si>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</si>
  <si>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</si>
  <si>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</si>
  <si>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</si>
  <si>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</si>
  <si>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</si>
  <si>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</si>
  <si>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</si>
  <si>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</si>
  <si>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</si>
  <si>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</si>
  <si>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</si>
  <si>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</si>
  <si>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</si>
  <si>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</si>
  <si>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</si>
  <si>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</si>
  <si>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</si>
  <si>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</si>
  <si>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</si>
  <si>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</si>
  <si>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</si>
  <si>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</si>
  <si>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</si>
  <si>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</si>
  <si>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</si>
  <si>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</si>
  <si>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</si>
  <si>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</si>
  <si>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</si>
  <si>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</si>
  <si>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</si>
  <si>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</si>
  <si>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</si>
  <si>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</si>
  <si>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</si>
  <si>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</si>
  <si>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</si>
  <si>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</si>
  <si>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</si>
  <si>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</si>
  <si>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</si>
  <si>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</si>
  <si>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</si>
  <si>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</si>
  <si>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</si>
  <si>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</si>
  <si>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</si>
  <si>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</si>
  <si>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</si>
  <si>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</si>
  <si>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</si>
  <si>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</si>
  <si>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</si>
  <si>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</si>
  <si>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</si>
  <si>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</si>
  <si>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</si>
  <si>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</si>
  <si>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</si>
  <si>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</si>
  <si>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</si>
  <si>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</si>
  <si>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</si>
  <si>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</si>
  <si>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</si>
  <si>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</si>
  <si>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</si>
  <si>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</si>
  <si>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</si>
  <si>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</si>
  <si>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</si>
  <si>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</si>
  <si>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</si>
  <si>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</si>
  <si>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</si>
  <si>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</si>
  <si>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</si>
  <si>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</si>
  <si>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</si>
  <si>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</si>
  <si>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</si>
  <si>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</si>
  <si>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</si>
  <si>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</si>
  <si>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</si>
  <si>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</si>
  <si>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</si>
  <si>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</si>
  <si>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</si>
  <si>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</si>
  <si>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</si>
  <si>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</si>
  <si>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</si>
  <si>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</si>
  <si>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</si>
  <si>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</si>
  <si>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</si>
  <si>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</si>
  <si>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</si>
  <si>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</si>
  <si>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</si>
  <si>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</si>
  <si>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</si>
  <si>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</si>
  <si>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</si>
  <si>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</si>
  <si>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</si>
  <si>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</si>
  <si>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</si>
  <si>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</si>
  <si>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</si>
  <si>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</si>
  <si>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</si>
  <si>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</si>
  <si>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</si>
  <si>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</si>
  <si>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</si>
  <si>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</si>
  <si>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</si>
  <si>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</si>
  <si>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</si>
  <si>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</si>
  <si>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</si>
  <si>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</si>
  <si>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</si>
  <si>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</si>
  <si>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</si>
  <si>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</si>
  <si>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</si>
  <si>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</si>
  <si>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</si>
  <si>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</si>
  <si>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</si>
  <si>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</si>
  <si>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</si>
  <si>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</si>
  <si>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</si>
  <si>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</si>
  <si>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</si>
  <si>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</si>
  <si>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</si>
  <si>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</si>
  <si>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</si>
  <si>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</si>
  <si>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</si>
  <si>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</si>
  <si>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</si>
  <si>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</si>
  <si>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</si>
  <si>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</si>
  <si>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</si>
  <si>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</si>
  <si>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</si>
  <si>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</si>
  <si>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</si>
  <si>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</si>
  <si>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</si>
  <si>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</si>
  <si>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</si>
  <si>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</si>
  <si>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</si>
  <si>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</si>
  <si>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</si>
  <si>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</si>
  <si>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</si>
  <si>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</si>
  <si>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</si>
  <si>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</si>
  <si>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</si>
  <si>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</si>
  <si>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</si>
  <si>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</si>
  <si>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</si>
  <si>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</si>
  <si>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</si>
  <si>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</si>
  <si>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</si>
  <si>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</si>
  <si>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</si>
  <si>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</si>
  <si>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</si>
  <si>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</si>
  <si>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</si>
  <si>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</si>
  <si>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</si>
  <si>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</si>
  <si>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</si>
  <si>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</si>
  <si>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</si>
  <si>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</si>
  <si>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</si>
  <si>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</si>
  <si>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</si>
  <si>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</si>
  <si>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</si>
  <si>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</si>
  <si>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</si>
  <si>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</si>
  <si>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</si>
  <si>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</si>
  <si>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</si>
  <si>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</si>
  <si>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</si>
  <si>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</si>
  <si>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</si>
  <si>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</si>
  <si>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</si>
  <si>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</si>
  <si>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</si>
  <si>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</si>
  <si>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</si>
  <si>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</si>
  <si>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</si>
  <si>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</si>
  <si>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</si>
  <si>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</si>
  <si>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</si>
  <si>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</si>
  <si>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</si>
  <si>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</si>
  <si>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</si>
  <si>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</si>
  <si>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</si>
  <si>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</si>
  <si>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</si>
  <si>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</si>
  <si>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</si>
  <si>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</si>
  <si>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</si>
  <si>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</si>
  <si>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</si>
  <si>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</si>
  <si>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</si>
  <si>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</si>
  <si>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</si>
  <si>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</si>
  <si>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</si>
  <si>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</si>
  <si>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</si>
  <si>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</si>
  <si>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</si>
  <si>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</si>
  <si>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</si>
  <si>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</si>
  <si>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</si>
  <si>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</si>
  <si>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</si>
  <si>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</si>
  <si>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</si>
  <si>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</si>
  <si>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</si>
  <si>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</si>
  <si>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</si>
  <si>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</si>
  <si>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</si>
  <si>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</si>
  <si>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</si>
  <si>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</si>
  <si>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</si>
  <si>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</si>
  <si>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</si>
  <si>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</si>
  <si>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</si>
  <si>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</si>
  <si>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</si>
  <si>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</si>
  <si>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</si>
  <si>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</si>
  <si>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</si>
  <si>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</si>
  <si>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</si>
  <si>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</si>
  <si>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</si>
  <si>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</si>
  <si>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</si>
  <si>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</si>
  <si>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</si>
  <si>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</si>
  <si>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</si>
  <si>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</si>
  <si>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</si>
  <si>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</si>
  <si>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</si>
  <si>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</si>
  <si>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</si>
  <si>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</si>
  <si>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</si>
  <si>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</si>
  <si>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</si>
  <si>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</si>
  <si>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</si>
  <si>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</si>
  <si>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</si>
  <si>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</si>
  <si>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</si>
  <si>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</si>
  <si>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</si>
  <si>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</si>
  <si>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</si>
  <si>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</si>
  <si>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</si>
  <si>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</si>
  <si>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</si>
  <si>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</si>
  <si>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</si>
  <si>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</si>
  <si>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</si>
  <si>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</si>
  <si>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</si>
  <si>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</si>
  <si>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</si>
  <si>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</si>
  <si>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</si>
  <si>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</si>
  <si>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</si>
  <si>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</si>
  <si>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</si>
  <si>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</si>
  <si>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</si>
  <si>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</si>
  <si>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</si>
  <si>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</si>
  <si>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</si>
  <si>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</si>
  <si>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</si>
  <si>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</si>
  <si>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</si>
  <si>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</si>
  <si>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</si>
  <si>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</si>
  <si>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</si>
  <si>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</si>
  <si>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</si>
  <si>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</si>
  <si>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</si>
  <si>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</si>
  <si>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</si>
  <si>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</si>
  <si>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</si>
  <si>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</si>
  <si>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</si>
  <si>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</si>
  <si>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</si>
  <si>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</si>
  <si>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</si>
  <si>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</si>
  <si>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</si>
  <si>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</si>
  <si>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</si>
  <si>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</si>
  <si>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</si>
  <si>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</si>
  <si>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</si>
  <si>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</si>
  <si>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</si>
  <si>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</si>
  <si>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</si>
  <si>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</si>
  <si>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</si>
  <si>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</si>
  <si>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</si>
  <si>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</si>
  <si>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</si>
  <si>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</si>
  <si>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</si>
  <si>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</si>
  <si>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</si>
  <si>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</si>
  <si>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</si>
  <si>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</si>
  <si>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</si>
  <si>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</si>
  <si>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</si>
  <si>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</si>
  <si>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</si>
  <si>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</si>
  <si>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</si>
  <si>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</si>
  <si>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</si>
  <si>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</si>
  <si>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</si>
  <si>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</si>
  <si>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</si>
  <si>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</si>
  <si>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</si>
  <si>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</si>
  <si>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</si>
  <si>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</si>
  <si>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</si>
  <si>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</si>
  <si>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</si>
  <si>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</si>
  <si>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</si>
  <si>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</si>
  <si>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</si>
  <si>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</si>
  <si>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</si>
  <si>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</si>
  <si>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</si>
  <si>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</si>
  <si>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</si>
  <si>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</si>
  <si>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</si>
  <si>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</si>
  <si>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</si>
  <si>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</si>
  <si>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</si>
  <si>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</si>
  <si>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</si>
  <si>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</si>
  <si>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</si>
  <si>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</si>
  <si>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</si>
  <si>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</si>
  <si>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</si>
  <si>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</si>
  <si>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</si>
  <si>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</si>
  <si>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</si>
  <si>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</si>
  <si>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</si>
  <si>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</si>
  <si>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</si>
  <si>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</si>
  <si>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</si>
  <si>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</si>
  <si>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</si>
  <si>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</si>
  <si>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</si>
  <si>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</si>
  <si>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</si>
  <si>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</si>
  <si>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</si>
  <si>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</si>
  <si>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</si>
  <si>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</si>
  <si>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</si>
  <si>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</si>
  <si>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</si>
  <si>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</si>
  <si>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</si>
  <si>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</si>
  <si>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</si>
  <si>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</si>
  <si>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</si>
  <si>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</si>
  <si>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</si>
  <si>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</si>
  <si>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</si>
  <si>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</si>
  <si>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</si>
  <si>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</si>
  <si>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</si>
  <si>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</si>
  <si>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</si>
  <si>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</si>
  <si>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</si>
  <si>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</si>
  <si>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</si>
  <si>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</si>
  <si>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</si>
  <si>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</si>
  <si>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</si>
  <si>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</si>
  <si>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</si>
  <si>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</si>
  <si>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</si>
  <si>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</si>
  <si>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</si>
  <si>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</si>
  <si>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</si>
  <si>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</si>
  <si>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</si>
  <si>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</si>
  <si>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</si>
  <si>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</si>
  <si>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</si>
  <si>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</si>
  <si>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</si>
  <si>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</si>
  <si>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</si>
  <si>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</si>
  <si>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</si>
  <si>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</si>
  <si>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</si>
  <si>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</si>
  <si>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</si>
  <si>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</si>
  <si>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</si>
  <si>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</si>
  <si>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</si>
  <si>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</si>
  <si>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</si>
  <si>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</si>
  <si>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</si>
  <si>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</si>
  <si>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</si>
  <si>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</si>
  <si>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</si>
  <si>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</si>
  <si>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</si>
  <si>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</si>
  <si>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</si>
  <si>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</si>
  <si>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</si>
  <si>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</si>
  <si>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</si>
  <si>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</si>
  <si>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</si>
  <si>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</si>
  <si>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</si>
  <si>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</si>
  <si>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</si>
  <si>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</si>
  <si>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</si>
  <si>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</si>
  <si>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</si>
  <si>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</si>
  <si>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</si>
  <si>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</si>
  <si>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</si>
  <si>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</si>
  <si>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</si>
  <si>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</si>
  <si>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</si>
  <si>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</si>
  <si>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</si>
  <si>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</si>
  <si>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</si>
  <si>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</si>
  <si>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</si>
  <si>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</si>
  <si>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</si>
  <si>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</si>
  <si>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</si>
  <si>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</si>
  <si>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</si>
  <si>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</si>
  <si>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</si>
  <si>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</si>
  <si>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</si>
  <si>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</si>
  <si>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</si>
  <si>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</si>
  <si>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</si>
  <si>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</si>
  <si>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</si>
  <si>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</si>
  <si>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</si>
  <si>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</si>
  <si>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</si>
  <si>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</si>
  <si>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</si>
  <si>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</si>
  <si>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</si>
  <si>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</si>
  <si>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</si>
  <si>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</si>
  <si>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</si>
  <si>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</si>
  <si>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</si>
  <si>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</si>
  <si>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</si>
  <si>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</si>
  <si>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</si>
  <si>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</si>
  <si>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</si>
  <si>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</si>
  <si>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</si>
  <si>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</si>
  <si>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</si>
  <si>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</si>
  <si>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</si>
  <si>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</si>
  <si>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</si>
  <si>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</si>
  <si>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</si>
  <si>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</si>
  <si>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</si>
  <si>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</si>
  <si>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</si>
  <si>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</si>
  <si>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</si>
  <si>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</si>
  <si>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</si>
  <si>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</si>
  <si>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</si>
  <si>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</si>
  <si>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</si>
  <si>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</si>
  <si>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</si>
  <si>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</si>
  <si>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</si>
  <si>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</si>
  <si>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</si>
  <si>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</si>
  <si>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</si>
  <si>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</si>
  <si>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</si>
  <si>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</si>
  <si>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</si>
  <si>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</si>
  <si>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</si>
  <si>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</si>
  <si>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</si>
  <si>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</si>
  <si>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</si>
  <si>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</si>
  <si>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</si>
  <si>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</si>
  <si>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</si>
  <si>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</si>
  <si>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</si>
  <si>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</si>
  <si>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</si>
  <si>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</si>
  <si>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</si>
  <si>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</si>
  <si>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</si>
  <si>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</si>
  <si>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</si>
  <si>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</si>
  <si>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</si>
  <si>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</si>
  <si>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</si>
  <si>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</si>
  <si>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</si>
  <si>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</si>
  <si>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</si>
  <si>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</si>
  <si>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</si>
  <si>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</si>
  <si>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</si>
  <si>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</si>
  <si>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</si>
  <si>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</si>
  <si>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</si>
  <si>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</si>
  <si>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</si>
  <si>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</si>
  <si>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</si>
  <si>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</si>
  <si>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</si>
  <si>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</si>
  <si>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</si>
  <si>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</si>
  <si>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</si>
  <si>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</si>
  <si>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</si>
  <si>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</si>
  <si>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</si>
  <si>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</si>
  <si>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</si>
  <si>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</si>
  <si>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</si>
  <si>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</si>
  <si>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</si>
  <si>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</si>
  <si>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</si>
  <si>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</si>
  <si>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</si>
  <si>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</si>
  <si>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</si>
  <si>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</si>
  <si>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</si>
  <si>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</si>
  <si>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</si>
  <si>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</si>
  <si>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</si>
  <si>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</si>
  <si>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</si>
  <si>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</si>
  <si>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</si>
  <si>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</si>
  <si>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</si>
  <si>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</si>
  <si>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</si>
  <si>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</si>
  <si>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</si>
  <si>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</si>
  <si>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</si>
  <si>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</si>
  <si>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</si>
  <si>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</si>
  <si>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</si>
  <si>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</si>
  <si>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</si>
  <si>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</si>
  <si>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</si>
  <si>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</si>
  <si>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</si>
  <si>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</si>
  <si>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</si>
  <si>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</si>
  <si>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</si>
  <si>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</si>
  <si>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</si>
  <si>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</si>
  <si>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</si>
  <si>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</si>
  <si>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</si>
  <si>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</si>
  <si>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</si>
  <si>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</si>
  <si>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</si>
  <si>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</si>
  <si>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</si>
  <si>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</si>
  <si>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</si>
  <si>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</si>
  <si>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</si>
  <si>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</si>
  <si>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</si>
  <si>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</si>
  <si>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</si>
  <si>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</si>
  <si>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</si>
  <si>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</si>
  <si>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</si>
  <si>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</si>
  <si>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</si>
  <si>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</si>
  <si>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</si>
  <si>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</si>
  <si>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</si>
  <si>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</si>
  <si>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</si>
  <si>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</si>
  <si>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</si>
  <si>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</si>
  <si>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</si>
  <si>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</si>
  <si>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</si>
  <si>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</si>
  <si>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</si>
  <si>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</si>
  <si>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</si>
  <si>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</si>
  <si>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</si>
  <si>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</si>
  <si>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</si>
  <si>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</si>
  <si>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</si>
  <si>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</si>
  <si>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</si>
  <si>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</si>
  <si>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</si>
  <si>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</si>
  <si>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</si>
  <si>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</si>
  <si>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</si>
  <si>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</si>
  <si>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</si>
  <si>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</si>
  <si>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</si>
  <si>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</si>
  <si>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</si>
  <si>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</si>
  <si>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</si>
  <si>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</si>
  <si>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</si>
  <si>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</si>
  <si>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</si>
  <si>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</si>
  <si>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</si>
  <si>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</si>
  <si>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</si>
  <si>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</si>
  <si>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</si>
  <si>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</si>
  <si>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</si>
  <si>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</si>
  <si>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</si>
  <si>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</si>
  <si>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</si>
  <si>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</si>
  <si>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</si>
  <si>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</si>
  <si>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</si>
  <si>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</si>
  <si>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</si>
  <si>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</si>
  <si>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</si>
  <si>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</si>
  <si>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</si>
  <si>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</si>
  <si>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</si>
  <si>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</si>
  <si>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</si>
  <si>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</si>
  <si>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</si>
  <si>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</si>
  <si>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</si>
  <si>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</si>
  <si>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</si>
  <si>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</si>
  <si>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</si>
  <si>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</si>
  <si>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</si>
  <si>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</si>
  <si>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</si>
  <si>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</si>
  <si>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</si>
  <si>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</si>
  <si>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</si>
  <si>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</si>
  <si>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</si>
  <si>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</si>
  <si>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</si>
  <si>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</si>
  <si>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</si>
  <si>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</si>
  <si>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</si>
  <si>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</si>
  <si>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</si>
  <si>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</si>
  <si>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</si>
  <si>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</si>
  <si>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</si>
  <si>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</si>
  <si>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</si>
  <si>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</si>
  <si>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</si>
  <si>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</si>
  <si>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</si>
  <si>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</si>
  <si>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</si>
  <si>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</si>
  <si>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</si>
  <si>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</si>
  <si>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</si>
  <si>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</si>
  <si>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</si>
  <si>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</si>
  <si>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</si>
  <si>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</si>
  <si>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</si>
  <si>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</si>
  <si>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</si>
  <si>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</si>
  <si>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</si>
  <si>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</si>
  <si>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</si>
  <si>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</si>
  <si>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</si>
  <si>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</si>
  <si>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</si>
  <si>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</si>
  <si>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</si>
  <si>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</si>
  <si>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</si>
  <si>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</si>
  <si>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</si>
  <si>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</si>
  <si>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</si>
  <si>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</si>
  <si>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</si>
  <si>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</si>
  <si>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</si>
  <si>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</si>
  <si>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</si>
  <si>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</si>
  <si>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</si>
  <si>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</si>
  <si>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</si>
  <si>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</si>
  <si>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</si>
  <si>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</si>
  <si>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</si>
  <si>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</si>
  <si>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</si>
  <si>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</si>
  <si>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</si>
  <si>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</si>
  <si>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</si>
  <si>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</si>
  <si>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</si>
  <si>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</si>
  <si>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</si>
  <si>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</si>
  <si>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</si>
  <si>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</si>
  <si>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</si>
  <si>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</si>
  <si>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</si>
  <si>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</si>
  <si>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</si>
  <si>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</si>
  <si>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</si>
  <si>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</si>
  <si>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</si>
  <si>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</si>
  <si>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</si>
  <si>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</si>
  <si>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</si>
  <si>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</si>
  <si>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</si>
  <si>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</si>
  <si>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</si>
  <si>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</si>
  <si>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</si>
  <si>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</si>
  <si>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</si>
  <si>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</si>
  <si>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</si>
  <si>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</si>
  <si>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</si>
  <si>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</si>
  <si>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</si>
  <si>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</si>
  <si>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</si>
  <si>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</si>
  <si>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</si>
  <si>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</si>
  <si>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</si>
  <si>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</si>
  <si>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</si>
  <si>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</si>
  <si>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</si>
  <si>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</si>
  <si>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</si>
  <si>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</si>
  <si>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</si>
  <si>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</si>
  <si>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</si>
  <si>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</si>
  <si>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</si>
  <si>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</si>
  <si>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</si>
  <si>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</si>
  <si>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</si>
  <si>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</si>
  <si>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</si>
  <si>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</si>
  <si>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</si>
  <si>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</si>
  <si>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</si>
  <si>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</si>
  <si>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</si>
  <si>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</si>
  <si>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</si>
  <si>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</si>
  <si>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</si>
  <si>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</si>
  <si>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</si>
  <si>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</si>
  <si>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</si>
  <si>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</si>
  <si>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</si>
  <si>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</si>
  <si>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</si>
  <si>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</si>
  <si>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</si>
  <si>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</si>
  <si>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</si>
  <si>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</si>
  <si>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</si>
  <si>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</si>
  <si>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</si>
  <si>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</si>
  <si>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</si>
  <si>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</si>
  <si>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</si>
  <si>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</si>
  <si>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</si>
  <si>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</si>
  <si>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</si>
  <si>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</si>
  <si>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</si>
  <si>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</si>
  <si>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</si>
  <si>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</si>
  <si>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</si>
  <si>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</si>
  <si>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</si>
  <si>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</si>
  <si>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</si>
  <si>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</si>
  <si>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</si>
  <si>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</si>
  <si>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</si>
  <si>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</si>
  <si>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</si>
  <si>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</si>
  <si>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</si>
  <si>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</si>
  <si>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</si>
  <si>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</si>
  <si>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</si>
  <si>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</si>
  <si>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</si>
  <si>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</si>
  <si>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</si>
  <si>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</si>
  <si>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</si>
  <si>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</si>
  <si>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</si>
  <si>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</si>
  <si>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</si>
  <si>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</si>
  <si>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</si>
  <si>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</si>
  <si>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</si>
  <si>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</si>
  <si>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</si>
  <si>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</si>
  <si>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</si>
  <si>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</si>
  <si>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</si>
  <si>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</si>
  <si>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</si>
  <si>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</si>
  <si>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</si>
  <si>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</si>
  <si>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</si>
  <si>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</si>
  <si>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</si>
  <si>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</si>
  <si>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</si>
  <si>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</si>
  <si>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</si>
  <si>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</si>
  <si>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</si>
  <si>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</si>
  <si>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</si>
  <si>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</si>
  <si>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</si>
  <si>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</si>
  <si>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</si>
  <si>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</si>
  <si>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</si>
  <si>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</si>
  <si>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</si>
  <si>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</si>
  <si>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</si>
  <si>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</si>
  <si>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</si>
  <si>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</si>
  <si>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</si>
  <si>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</si>
  <si>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</si>
  <si>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</si>
  <si>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</si>
  <si>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</si>
  <si>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</si>
  <si>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</si>
  <si>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</si>
  <si>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</si>
  <si>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</si>
  <si>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</si>
  <si>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</si>
  <si>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</si>
  <si>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</si>
  <si>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</si>
  <si>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</si>
  <si>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</si>
  <si>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</si>
  <si>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</si>
  <si>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</si>
  <si>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</si>
  <si>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</si>
  <si>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</si>
  <si>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</si>
  <si>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</si>
  <si>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</si>
  <si>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</si>
  <si>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</si>
  <si>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</si>
  <si>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</si>
  <si>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</si>
  <si>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</si>
  <si>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</si>
  <si>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</si>
  <si>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</si>
  <si>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</si>
  <si>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</si>
  <si>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</si>
  <si>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</si>
  <si>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</si>
  <si>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</si>
  <si>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</si>
  <si>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</si>
  <si>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</si>
  <si>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</si>
  <si>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</si>
  <si>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</si>
  <si>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</si>
  <si>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</si>
  <si>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</si>
  <si>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</si>
  <si>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</si>
  <si>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</si>
  <si>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</si>
  <si>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</si>
  <si>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</si>
  <si>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</si>
  <si>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</si>
  <si>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</si>
  <si>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</si>
  <si>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</si>
  <si>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</si>
  <si>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</si>
  <si>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</si>
  <si>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</si>
  <si>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</si>
  <si>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</si>
  <si>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</si>
  <si>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</si>
  <si>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</si>
  <si>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</si>
  <si>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</si>
  <si>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</si>
  <si>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</si>
  <si>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</si>
  <si>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</si>
  <si>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</si>
  <si>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</si>
  <si>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</si>
  <si>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</si>
  <si>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</si>
  <si>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</si>
  <si>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</si>
  <si>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</si>
  <si>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</si>
  <si>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</si>
  <si>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</si>
  <si>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</si>
  <si>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</si>
  <si>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</si>
  <si>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</si>
  <si>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</si>
  <si>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</si>
  <si>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</si>
  <si>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</si>
  <si>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</si>
  <si>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</si>
  <si>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</si>
  <si>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</si>
  <si>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</si>
  <si>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</si>
  <si>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</si>
  <si>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</si>
  <si>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</si>
  <si>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</si>
  <si>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</si>
  <si>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</si>
  <si>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</si>
  <si>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</si>
  <si>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</si>
  <si>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</si>
  <si>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</si>
  <si>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</si>
  <si>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</si>
  <si>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</si>
  <si>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</si>
  <si>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</si>
  <si>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</si>
  <si>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</si>
  <si>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</si>
  <si>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</si>
  <si>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</si>
  <si>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</si>
  <si>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</si>
  <si>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</si>
  <si>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</si>
  <si>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</si>
  <si>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</si>
  <si>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</si>
  <si>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</si>
  <si>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</si>
  <si>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</si>
  <si>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</si>
  <si>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</si>
  <si>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</si>
  <si>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</si>
  <si>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</si>
  <si>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</si>
  <si>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</si>
  <si>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</si>
  <si>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</si>
  <si>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</si>
  <si>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</si>
  <si>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</si>
  <si>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</si>
  <si>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</si>
  <si>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</si>
  <si>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</si>
  <si>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</si>
  <si>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</si>
  <si>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</si>
  <si>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</si>
  <si>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</si>
  <si>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</si>
  <si>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</si>
  <si>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</si>
  <si>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</si>
  <si>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</si>
  <si>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</si>
  <si>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</si>
  <si>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</si>
  <si>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</si>
  <si>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</si>
  <si>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</si>
  <si>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</si>
  <si>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</si>
  <si>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</si>
  <si>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</si>
  <si>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</si>
  <si>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</si>
  <si>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</si>
  <si>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</si>
  <si>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</si>
  <si>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</si>
  <si>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</si>
  <si>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</si>
  <si>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</si>
  <si>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</si>
  <si>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</si>
  <si>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</si>
  <si>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</si>
  <si>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</si>
  <si>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</si>
  <si>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</si>
  <si>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</si>
  <si>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</si>
  <si>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</si>
  <si>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</si>
  <si>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</si>
  <si>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</si>
  <si>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</si>
  <si>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</si>
  <si>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</si>
  <si>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</si>
  <si>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</si>
  <si>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</si>
  <si>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</si>
  <si>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</si>
  <si>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</si>
  <si>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</si>
  <si>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</si>
  <si>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</si>
  <si>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</si>
  <si>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</si>
  <si>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</si>
  <si>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</si>
  <si>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</si>
  <si>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</si>
  <si>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</si>
  <si>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</si>
  <si>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</si>
  <si>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</si>
  <si>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</si>
  <si>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</si>
  <si>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</si>
  <si>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</si>
  <si>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</si>
  <si>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</si>
  <si>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</si>
  <si>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</si>
  <si>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</si>
  <si>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</si>
  <si>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</si>
  <si>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</si>
  <si>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</si>
  <si>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</si>
  <si>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</si>
  <si>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</si>
  <si>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</si>
  <si>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</si>
  <si>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</si>
  <si>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</si>
  <si>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</si>
  <si>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</si>
  <si>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</si>
  <si>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</si>
  <si>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</si>
  <si>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</si>
  <si>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</si>
  <si>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</si>
  <si>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</si>
  <si>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</si>
  <si>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</si>
  <si>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</si>
  <si>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</si>
  <si>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</si>
  <si>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</si>
  <si>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</si>
  <si>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</si>
  <si>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</si>
  <si>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</si>
  <si>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</si>
  <si>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</si>
  <si>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</si>
  <si>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</si>
  <si>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</si>
  <si>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</si>
  <si>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</si>
  <si>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</si>
  <si>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</si>
  <si>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</si>
  <si>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</si>
  <si>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</si>
  <si>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</si>
  <si>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</si>
  <si>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</si>
  <si>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</si>
  <si>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</si>
  <si>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</si>
  <si>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</si>
  <si>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</si>
  <si>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</si>
  <si>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</si>
  <si>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</si>
  <si>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</si>
  <si>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</si>
  <si>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</si>
  <si>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</si>
  <si>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</si>
  <si>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</si>
  <si>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</si>
  <si>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</si>
  <si>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</si>
  <si>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</si>
  <si>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</si>
  <si>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</si>
  <si>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</si>
  <si>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</si>
  <si>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</si>
  <si>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</si>
  <si>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</si>
  <si>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</si>
  <si>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</si>
  <si>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</si>
  <si>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</si>
  <si>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</si>
  <si>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</si>
  <si>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</si>
  <si>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</si>
  <si>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</si>
  <si>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</si>
  <si>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</si>
  <si>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</si>
  <si>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</si>
  <si>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</si>
  <si>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</si>
  <si>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</si>
  <si>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</si>
  <si>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</si>
  <si>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</si>
  <si>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</si>
  <si>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</si>
  <si>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</si>
  <si>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</si>
  <si>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</si>
  <si>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</si>
  <si>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</si>
  <si>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</si>
  <si>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</si>
  <si>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</si>
  <si>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</si>
  <si>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</si>
  <si>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</si>
  <si>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</si>
  <si>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</si>
  <si>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</si>
  <si>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</si>
  <si>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</si>
  <si>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</si>
  <si>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</si>
  <si>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</si>
  <si>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</si>
  <si>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</si>
  <si>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</si>
  <si>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</si>
  <si>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</si>
  <si>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</si>
  <si>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</si>
  <si>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</si>
  <si>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</si>
  <si>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</si>
  <si>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</si>
  <si>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</si>
  <si>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</si>
  <si>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</si>
  <si>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</si>
  <si>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</si>
  <si>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</si>
  <si>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</si>
  <si>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</si>
  <si>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</si>
  <si>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</si>
  <si>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</si>
  <si>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</si>
  <si>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</si>
  <si>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</si>
  <si>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</si>
  <si>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</si>
  <si>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</si>
  <si>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</si>
  <si>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</si>
  <si>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</si>
  <si>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</si>
  <si>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</si>
  <si>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</si>
  <si>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</si>
  <si>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</si>
  <si>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</si>
  <si>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</si>
  <si>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</si>
  <si>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</si>
  <si>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</si>
  <si>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</si>
  <si>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</si>
  <si>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</si>
  <si>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</si>
  <si>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</si>
  <si>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</si>
  <si>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</si>
  <si>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</si>
  <si>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</si>
  <si>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</si>
  <si>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</si>
  <si>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</si>
  <si>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</si>
  <si>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</si>
  <si>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</si>
  <si>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</si>
  <si>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</si>
  <si>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</si>
  <si>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</si>
  <si>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</si>
  <si>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</si>
  <si>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</si>
  <si>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</si>
  <si>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</si>
  <si>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</si>
  <si>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</si>
  <si>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</si>
  <si>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</si>
  <si>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</si>
  <si>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</si>
  <si>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</si>
  <si>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</si>
  <si>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</si>
  <si>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</si>
  <si>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</si>
  <si>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</si>
  <si>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</si>
  <si>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</si>
  <si>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</si>
  <si>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</si>
  <si>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</si>
  <si>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</si>
  <si>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</si>
  <si>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</si>
  <si>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</si>
  <si>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</si>
  <si>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</si>
  <si>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</si>
  <si>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</si>
  <si>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</si>
  <si>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</si>
  <si>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</si>
  <si>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</si>
  <si>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</si>
  <si>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</si>
  <si>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</si>
  <si>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</si>
  <si>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</si>
  <si>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</si>
  <si>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</si>
  <si>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</si>
  <si>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</si>
  <si>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</si>
  <si>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</si>
  <si>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</si>
  <si>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</si>
  <si>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</si>
  <si>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</si>
  <si>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</si>
  <si>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</si>
  <si>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</si>
  <si>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</si>
  <si>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</si>
  <si>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</si>
  <si>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</si>
  <si>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</si>
  <si>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</si>
  <si>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</si>
  <si>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</si>
  <si>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</si>
  <si>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</si>
  <si>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</si>
  <si>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</si>
  <si>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</si>
  <si>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</si>
  <si>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</si>
  <si>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</si>
  <si>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</si>
  <si>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</si>
  <si>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</si>
  <si>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</si>
  <si>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</si>
  <si>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</si>
  <si>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</si>
  <si>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</si>
  <si>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</si>
  <si>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</si>
  <si>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</si>
  <si>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</si>
  <si>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</si>
  <si>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</si>
  <si>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</si>
  <si>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</si>
  <si>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</si>
  <si>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</si>
  <si>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</si>
  <si>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</si>
  <si>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</si>
  <si>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</si>
  <si>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</si>
  <si>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</si>
  <si>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</si>
  <si>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</si>
  <si>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</si>
  <si>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</si>
  <si>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</si>
  <si>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</si>
  <si>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</si>
  <si>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</si>
  <si>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</si>
  <si>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</si>
  <si>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</si>
  <si>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</si>
  <si>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</si>
  <si>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</si>
  <si>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</si>
  <si>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</si>
  <si>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</si>
  <si>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</si>
  <si>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</si>
  <si>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</si>
  <si>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</si>
  <si>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</si>
  <si>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</si>
  <si>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</si>
  <si>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</si>
  <si>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</si>
  <si>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</si>
  <si>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</si>
  <si>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</si>
  <si>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</si>
  <si>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</si>
  <si>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</si>
  <si>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</si>
  <si>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</si>
  <si>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</si>
  <si>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</si>
  <si>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</si>
  <si>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</si>
  <si>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</si>
  <si>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</si>
  <si>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</si>
  <si>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</si>
  <si>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</si>
  <si>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</si>
  <si>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</si>
  <si>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</si>
  <si>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</si>
  <si>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</si>
  <si>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</si>
  <si>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</si>
  <si>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</si>
  <si>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</si>
  <si>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</si>
  <si>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</si>
  <si>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</si>
  <si>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</si>
  <si>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</si>
  <si>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</si>
  <si>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</si>
  <si>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</si>
  <si>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</si>
  <si>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</si>
  <si>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</si>
  <si>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</si>
  <si>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</si>
  <si>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</si>
  <si>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</si>
  <si>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</si>
  <si>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</si>
  <si>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</si>
  <si>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</si>
  <si>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</si>
  <si>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</si>
  <si>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</si>
  <si>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</si>
  <si>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</si>
  <si>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</si>
  <si>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</si>
  <si>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</si>
  <si>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</si>
  <si>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</si>
  <si>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</si>
  <si>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</si>
  <si>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</si>
  <si>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</si>
  <si>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</si>
  <si>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</si>
  <si>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</si>
  <si>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</si>
  <si>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</si>
  <si>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</si>
  <si>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</si>
  <si>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</si>
  <si>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</si>
  <si>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</si>
  <si>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</si>
  <si>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</si>
  <si>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</si>
  <si>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</si>
  <si>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</si>
  <si>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</si>
  <si>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</si>
  <si>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</si>
  <si>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</si>
  <si>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</si>
  <si>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</si>
  <si>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</si>
  <si>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</si>
  <si>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</si>
  <si>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</si>
  <si>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</si>
  <si>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</si>
  <si>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</si>
  <si>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</si>
  <si>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</si>
  <si>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</si>
  <si>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</si>
  <si>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</si>
  <si>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</si>
  <si>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</si>
  <si>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</si>
  <si>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</si>
  <si>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</si>
  <si>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</si>
  <si>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</si>
  <si>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</si>
  <si>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</si>
  <si>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</si>
  <si>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</si>
  <si>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</si>
  <si>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</si>
  <si>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</si>
  <si>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</si>
  <si>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</si>
  <si>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</si>
  <si>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</si>
  <si>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</si>
  <si>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</si>
  <si>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</si>
  <si>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</si>
  <si>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</si>
  <si>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</si>
  <si>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</si>
  <si>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</si>
  <si>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</si>
  <si>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</si>
  <si>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</si>
  <si>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</si>
  <si>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</si>
  <si>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</si>
  <si>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</si>
  <si>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</si>
  <si>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</si>
  <si>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</si>
  <si>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</si>
  <si>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</si>
  <si>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</si>
  <si>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</si>
  <si>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</si>
  <si>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</si>
  <si>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</si>
  <si>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</si>
  <si>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</si>
  <si>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</si>
  <si>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</si>
  <si>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</si>
  <si>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</si>
  <si>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</si>
  <si>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</si>
  <si>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</si>
  <si>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</si>
  <si>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</si>
  <si>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</si>
  <si>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</si>
  <si>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</si>
  <si>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</si>
  <si>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</si>
  <si>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</si>
  <si>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</si>
  <si>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</si>
  <si>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</si>
  <si>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</si>
  <si>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</si>
  <si>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</si>
  <si>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</si>
  <si>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</si>
  <si>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</si>
  <si>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</si>
  <si>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</si>
  <si>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</si>
  <si>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</si>
  <si>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</si>
  <si>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</si>
  <si>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</si>
  <si>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</si>
  <si>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</si>
  <si>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</si>
  <si>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</si>
  <si>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</si>
  <si>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</si>
  <si>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</si>
  <si>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</si>
  <si>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</si>
  <si>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</si>
  <si>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</si>
  <si>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</si>
  <si>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</si>
  <si>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</si>
  <si>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</si>
  <si>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</si>
  <si>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</si>
  <si>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</si>
  <si>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</si>
  <si>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</si>
  <si>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</si>
  <si>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</si>
  <si>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</si>
  <si>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</si>
  <si>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</si>
  <si>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</si>
  <si>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</si>
  <si>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</si>
  <si>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</si>
  <si>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</si>
  <si>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</si>
  <si>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</si>
  <si>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</si>
  <si>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</si>
  <si>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</si>
  <si>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</si>
  <si>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</si>
  <si>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</si>
  <si>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</si>
  <si>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</si>
  <si>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</si>
  <si>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</si>
  <si>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</si>
  <si>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</si>
  <si>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</si>
  <si>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</si>
  <si>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</si>
  <si>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</si>
  <si>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</si>
  <si>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</si>
  <si>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</si>
  <si>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</si>
  <si>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</si>
  <si>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</si>
  <si>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</si>
  <si>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</si>
  <si>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</si>
  <si>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</si>
  <si>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</si>
  <si>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</si>
  <si>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</si>
  <si>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</si>
  <si>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</si>
  <si>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</si>
  <si>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</si>
  <si>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</si>
  <si>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</si>
  <si>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</si>
  <si>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</si>
  <si>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</si>
  <si>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</si>
  <si>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</si>
  <si>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</si>
  <si>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</si>
  <si>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</si>
  <si>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</si>
  <si>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</si>
  <si>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</si>
  <si>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</si>
  <si>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</si>
  <si>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</si>
  <si>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</si>
  <si>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</si>
  <si>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</si>
  <si>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</si>
  <si>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</si>
  <si>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</si>
  <si>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</si>
  <si>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</si>
  <si>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</si>
  <si>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</si>
  <si>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</si>
  <si>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</si>
  <si>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</si>
  <si>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</si>
  <si>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</si>
  <si>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</si>
  <si>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</si>
  <si>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</si>
  <si>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</si>
  <si>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</si>
  <si>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</si>
  <si>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</si>
  <si>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</si>
  <si>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</si>
  <si>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</si>
  <si>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</si>
  <si>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</si>
  <si>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</si>
  <si>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</si>
  <si>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</si>
  <si>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</si>
  <si>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</si>
  <si>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</si>
  <si>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</si>
  <si>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</si>
  <si>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</si>
  <si>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</si>
  <si>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</si>
  <si>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</si>
  <si>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</si>
  <si>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</si>
  <si>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</si>
  <si>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</si>
  <si>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</si>
  <si>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</si>
  <si>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</si>
  <si>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</si>
  <si>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</si>
  <si>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</si>
  <si>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</si>
  <si>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</si>
  <si>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</si>
  <si>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</si>
  <si>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</si>
  <si>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</si>
  <si>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</si>
  <si>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</si>
  <si>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</si>
  <si>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</si>
  <si>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</si>
  <si>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</si>
  <si>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</si>
  <si>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</si>
  <si>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</si>
  <si>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</si>
  <si>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</si>
  <si>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</si>
  <si>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</si>
  <si>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</si>
  <si>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</si>
  <si>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</si>
  <si>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</si>
  <si>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</si>
  <si>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</si>
  <si>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</si>
  <si>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</si>
  <si>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</si>
  <si>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</si>
  <si>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</si>
  <si>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</si>
  <si>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</si>
  <si>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</si>
  <si>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</si>
  <si>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</si>
  <si>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</si>
  <si>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</si>
  <si>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</si>
  <si>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</si>
  <si>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</si>
  <si>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</si>
  <si>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</si>
  <si>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</si>
  <si>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</si>
  <si>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</si>
  <si>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</si>
  <si>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</si>
  <si>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</si>
  <si>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</si>
  <si>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</si>
  <si>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</si>
  <si>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</si>
  <si>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</si>
  <si>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</si>
  <si>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</si>
  <si>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</si>
  <si>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</si>
  <si>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</si>
  <si>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</si>
  <si>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</si>
  <si>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</si>
  <si>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</si>
  <si>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</si>
  <si>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</si>
  <si>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</si>
  <si>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</si>
  <si>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</si>
  <si>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</si>
  <si>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</si>
  <si>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</si>
  <si>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</si>
  <si>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</si>
  <si>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</si>
  <si>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</si>
  <si>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</si>
  <si>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</si>
  <si>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</si>
  <si>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</si>
  <si>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</si>
  <si>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</si>
  <si>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</si>
  <si>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</si>
  <si>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</si>
  <si>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</si>
  <si>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</si>
  <si>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</si>
  <si>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</si>
  <si>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</si>
  <si>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</si>
  <si>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</si>
  <si>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</si>
  <si>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</si>
  <si>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</si>
  <si>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</si>
  <si>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</si>
  <si>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</si>
  <si>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</si>
  <si>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</si>
  <si>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</si>
  <si>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</si>
  <si>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</si>
  <si>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</si>
  <si>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</si>
  <si>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</si>
  <si>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</si>
  <si>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</si>
  <si>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</si>
  <si>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</si>
  <si>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</si>
  <si>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</si>
  <si>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</si>
  <si>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</si>
  <si>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</si>
  <si>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</si>
  <si>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</si>
  <si>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</si>
  <si>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</si>
  <si>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</si>
  <si>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</si>
  <si>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</si>
  <si>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</si>
  <si>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</si>
  <si>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</si>
  <si>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</si>
  <si>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</si>
  <si>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</si>
  <si>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</si>
  <si>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</si>
  <si>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</si>
  <si>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</si>
  <si>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</si>
  <si>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</si>
  <si>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</si>
  <si>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</si>
  <si>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</si>
  <si>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</si>
  <si>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</si>
  <si>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</si>
  <si>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</si>
  <si>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</si>
  <si>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</si>
  <si>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</si>
  <si>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</si>
  <si>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</si>
  <si>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</si>
  <si>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</si>
  <si>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</si>
  <si>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</si>
  <si>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</si>
  <si>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</si>
  <si>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</si>
  <si>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</si>
  <si>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</si>
  <si>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</si>
  <si>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</si>
  <si>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</si>
  <si>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</si>
  <si>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</si>
  <si>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</si>
  <si>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</si>
  <si>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</si>
  <si>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</si>
  <si>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</si>
  <si>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</si>
  <si>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</si>
  <si>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</si>
  <si>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</si>
  <si>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</si>
  <si>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</si>
  <si>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</si>
  <si>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</si>
  <si>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</si>
  <si>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</si>
  <si>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</si>
  <si>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</si>
  <si>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</si>
  <si>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</si>
  <si>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</si>
  <si>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</si>
  <si>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</si>
  <si>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</si>
  <si>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</si>
  <si>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</si>
  <si>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</si>
  <si>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</si>
  <si>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</si>
  <si>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</si>
  <si>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</si>
  <si>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</si>
  <si>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</si>
  <si>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</si>
  <si>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</si>
  <si>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</si>
  <si>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</si>
  <si>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</si>
  <si>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</si>
  <si>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</si>
  <si>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</si>
  <si>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</si>
  <si>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</si>
  <si>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</si>
  <si>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</si>
  <si>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</si>
  <si>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</si>
  <si>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</si>
  <si>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</si>
  <si>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</si>
  <si>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</si>
  <si>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</si>
  <si>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</si>
  <si>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</si>
  <si>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</si>
  <si>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</si>
  <si>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</si>
  <si>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</si>
  <si>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</si>
  <si>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</si>
  <si>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</si>
  <si>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</si>
  <si>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</si>
  <si>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</si>
  <si>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</si>
  <si>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</si>
  <si>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</si>
  <si>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</si>
  <si>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</si>
  <si>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</si>
  <si>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</si>
  <si>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</si>
  <si>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</si>
  <si>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</si>
  <si>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</si>
  <si>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</si>
  <si>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</si>
  <si>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</si>
  <si>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</si>
  <si>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</si>
  <si>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</si>
  <si>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</si>
  <si>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</si>
  <si>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</si>
  <si>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</si>
  <si>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</si>
  <si>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</si>
  <si>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</si>
  <si>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</si>
  <si>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</si>
  <si>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</si>
  <si>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</si>
  <si>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</si>
  <si>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</si>
  <si>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</si>
  <si>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</si>
  <si>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</si>
  <si>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</si>
  <si>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</si>
  <si>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</si>
  <si>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</si>
  <si>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</si>
  <si>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</si>
  <si>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</si>
  <si>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</si>
  <si>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</si>
  <si>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</si>
  <si>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</si>
  <si>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</si>
  <si>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</si>
  <si>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</si>
  <si>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</si>
  <si>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</si>
  <si>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</si>
  <si>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</si>
  <si>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</si>
  <si>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</si>
  <si>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</si>
  <si>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</si>
  <si>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</si>
  <si>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</si>
  <si>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</si>
  <si>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</si>
  <si>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</si>
  <si>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</si>
  <si>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</si>
  <si>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</si>
  <si>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</si>
  <si>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</si>
  <si>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</si>
  <si>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</si>
  <si>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</si>
  <si>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</si>
  <si>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</si>
  <si>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</si>
  <si>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</si>
  <si>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</si>
  <si>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</si>
  <si>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</si>
  <si>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</si>
  <si>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</si>
  <si>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</si>
  <si>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</si>
  <si>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</si>
  <si>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</si>
  <si>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</si>
  <si>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</si>
  <si>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</si>
  <si>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</si>
  <si>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</si>
  <si>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</si>
  <si>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</si>
  <si>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</si>
  <si>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</si>
  <si>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</si>
  <si>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</si>
  <si>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</si>
  <si>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</si>
  <si>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</si>
  <si>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</si>
  <si>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</si>
  <si>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</si>
  <si>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</si>
  <si>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</si>
  <si>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</si>
  <si>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</si>
  <si>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</si>
  <si>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</si>
  <si>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</si>
  <si>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</si>
  <si>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</si>
  <si>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</si>
  <si>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</si>
  <si>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</si>
  <si>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</si>
  <si>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</si>
  <si>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</si>
  <si>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</si>
  <si>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</si>
  <si>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</si>
  <si>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</si>
  <si>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</si>
  <si>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</si>
  <si>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</si>
  <si>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</si>
  <si>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</si>
  <si>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</si>
  <si>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</si>
  <si>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</si>
  <si>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</si>
  <si>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</si>
  <si>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</si>
  <si>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</si>
  <si>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</si>
  <si>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</si>
  <si>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</si>
  <si>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</si>
  <si>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</si>
  <si>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</si>
  <si>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</si>
  <si>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</si>
  <si>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</si>
  <si>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</si>
  <si>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</si>
  <si>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</si>
  <si>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</si>
  <si>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</si>
  <si>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</si>
  <si>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</si>
  <si>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</si>
  <si>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</si>
  <si>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</si>
  <si>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</si>
  <si>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</si>
  <si>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</si>
  <si>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</si>
  <si>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</si>
  <si>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</si>
  <si>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</si>
  <si>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</si>
  <si>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</si>
  <si>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</si>
  <si>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</si>
  <si>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</si>
  <si>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</si>
  <si>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</si>
  <si>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</si>
  <si>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</si>
  <si>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</si>
  <si>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</si>
  <si>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</si>
  <si>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</si>
  <si>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</si>
  <si>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</si>
  <si>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</si>
  <si>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</si>
  <si>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</si>
  <si>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</si>
  <si>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</si>
  <si>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</si>
  <si>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</si>
  <si>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</si>
  <si>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</si>
  <si>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</si>
  <si>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</si>
  <si>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</si>
  <si>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</si>
  <si>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</si>
  <si>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</si>
  <si>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</si>
  <si>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</si>
  <si>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</si>
  <si>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</si>
  <si>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</si>
  <si>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</si>
  <si>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</si>
  <si>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</si>
  <si>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</si>
  <si>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</si>
  <si>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</si>
  <si>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</si>
  <si>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</si>
  <si>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</si>
  <si>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</si>
  <si>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</si>
  <si>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</si>
  <si>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</si>
  <si>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</si>
  <si>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</si>
  <si>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</si>
  <si>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</si>
  <si>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</si>
  <si>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</si>
  <si>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</si>
  <si>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</si>
  <si>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</si>
  <si>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</si>
  <si>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</si>
  <si>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</si>
  <si>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</si>
  <si>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</si>
  <si>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</si>
  <si>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</si>
  <si>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</si>
  <si>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</si>
  <si>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</si>
  <si>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</si>
  <si>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</si>
  <si>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</si>
  <si>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</si>
  <si>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</si>
  <si>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</si>
  <si>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</si>
  <si>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</si>
  <si>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</si>
  <si>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</si>
  <si>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</si>
  <si>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</si>
  <si>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</si>
  <si>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</si>
  <si>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</si>
  <si>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</si>
  <si>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</si>
  <si>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</si>
  <si>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</si>
  <si>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</si>
  <si>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</si>
  <si>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</si>
  <si>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</si>
  <si>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</si>
  <si>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</si>
  <si>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</si>
  <si>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</si>
  <si>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</si>
  <si>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</si>
  <si>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</si>
  <si>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</si>
  <si>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</si>
  <si>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</si>
  <si>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</si>
  <si>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</si>
  <si>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</si>
  <si>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</si>
  <si>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</si>
  <si>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</si>
  <si>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</si>
  <si>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</si>
  <si>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</si>
  <si>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</si>
  <si>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</si>
  <si>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</si>
  <si>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</si>
  <si>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</si>
  <si>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</si>
  <si>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</si>
  <si>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</si>
  <si>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</si>
  <si>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</si>
  <si>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</si>
  <si>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</si>
  <si>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</si>
  <si>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</si>
  <si>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</si>
  <si>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</si>
  <si>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</si>
  <si>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</si>
  <si>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</si>
  <si>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</si>
  <si>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</si>
  <si>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</si>
  <si>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</si>
  <si>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</si>
  <si>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</si>
  <si>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</si>
  <si>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</si>
  <si>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</si>
  <si>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</si>
  <si>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</si>
  <si>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</si>
  <si>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</si>
  <si>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</si>
  <si>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</si>
  <si>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</si>
  <si>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</si>
  <si>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</si>
  <si>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</si>
  <si>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</si>
  <si>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</si>
  <si>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</si>
  <si>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</si>
  <si>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</si>
  <si>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</si>
  <si>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</si>
  <si>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</si>
  <si>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</si>
  <si>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</si>
  <si>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</si>
  <si>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</si>
  <si>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</si>
  <si>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</si>
  <si>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</si>
  <si>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</si>
  <si>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</si>
  <si>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</si>
  <si>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</si>
  <si>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</si>
  <si>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</si>
  <si>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</si>
  <si>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</si>
  <si>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</si>
  <si>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</si>
  <si>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</si>
  <si>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</si>
  <si>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</si>
  <si>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</si>
  <si>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</si>
  <si>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</si>
  <si>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</si>
  <si>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</si>
  <si>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</si>
  <si>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</si>
  <si>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</si>
  <si>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</si>
  <si>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</si>
  <si>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</si>
  <si>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</si>
  <si>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</si>
  <si>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</si>
  <si>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</si>
  <si>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</si>
  <si>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</si>
  <si>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</si>
  <si>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</si>
  <si>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</si>
  <si>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</si>
  <si>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</si>
  <si>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</si>
  <si>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</si>
  <si>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</si>
  <si>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</si>
  <si>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</si>
  <si>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</si>
  <si>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</si>
  <si>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</si>
  <si>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</si>
  <si>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</si>
  <si>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</si>
  <si>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</si>
  <si>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</si>
  <si>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</si>
  <si>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</si>
  <si>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</si>
  <si>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</si>
  <si>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</si>
  <si>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</si>
  <si>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</si>
  <si>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</si>
  <si>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</si>
  <si>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</si>
  <si>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</si>
  <si>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</si>
  <si>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</si>
  <si>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</si>
  <si>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</si>
  <si>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</si>
  <si>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</si>
  <si>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</si>
  <si>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</si>
  <si>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</si>
  <si>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</si>
  <si>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</si>
  <si>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</si>
  <si>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</si>
  <si>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</si>
  <si>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</si>
  <si>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</si>
  <si>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</si>
  <si>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</si>
  <si>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</si>
  <si>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</si>
  <si>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</si>
  <si>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</si>
  <si>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</si>
  <si>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</si>
  <si>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</si>
  <si>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</si>
  <si>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</si>
  <si>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</si>
  <si>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</si>
  <si>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</si>
  <si>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</si>
  <si>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</si>
  <si>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</si>
  <si>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</si>
  <si>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</si>
  <si>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</si>
  <si>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</si>
  <si>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</si>
  <si>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</si>
  <si>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</si>
  <si>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</si>
  <si>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</si>
  <si>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</si>
  <si>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</si>
  <si>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</si>
  <si>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</si>
  <si>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</si>
  <si>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</si>
  <si>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</si>
  <si>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</si>
  <si>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</si>
  <si>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</si>
  <si>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</si>
  <si>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</si>
  <si>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</si>
  <si>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</si>
  <si>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</si>
  <si>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</si>
  <si>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</si>
  <si>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</si>
  <si>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</si>
  <si>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</si>
  <si>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</si>
  <si>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</si>
  <si>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</si>
  <si>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</si>
  <si>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</si>
  <si>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</si>
  <si>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</si>
  <si>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</si>
  <si>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</si>
  <si>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</si>
  <si>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</si>
  <si>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</si>
  <si>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</si>
  <si>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</si>
  <si>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</si>
  <si>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</si>
  <si>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</si>
  <si>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</si>
  <si>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</si>
  <si>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</si>
  <si>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</si>
  <si>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</si>
  <si>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</si>
  <si>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</si>
  <si>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</si>
  <si>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</si>
  <si>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</si>
  <si>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</si>
  <si>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</si>
  <si>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</si>
  <si>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</si>
  <si>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</si>
  <si>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</si>
  <si>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</si>
  <si>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</si>
  <si>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</si>
  <si>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</si>
  <si>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</si>
  <si>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</si>
  <si>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</si>
  <si>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</si>
  <si>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</si>
  <si>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</si>
  <si>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</si>
  <si>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</si>
  <si>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</si>
  <si>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</si>
  <si>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</si>
  <si>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</si>
  <si>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</si>
  <si>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</si>
  <si>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</si>
  <si>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</si>
  <si>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</si>
  <si>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</si>
  <si>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</si>
  <si>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</si>
  <si>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</si>
  <si>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</si>
  <si>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</si>
  <si>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</si>
  <si>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</si>
  <si>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</si>
  <si>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</si>
  <si>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</si>
  <si>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</si>
  <si>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</si>
  <si>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</si>
  <si>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</si>
  <si>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</si>
  <si>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</si>
  <si>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</si>
  <si>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</si>
  <si>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</si>
  <si>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</si>
  <si>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</si>
  <si>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</si>
  <si>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</si>
  <si>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</si>
  <si>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</si>
  <si>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</si>
  <si>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</si>
  <si>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</si>
  <si>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</si>
  <si>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</si>
  <si>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</si>
  <si>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</si>
  <si>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</si>
  <si>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</si>
  <si>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</si>
  <si>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</si>
  <si>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</si>
  <si>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</si>
  <si>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</si>
  <si>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</si>
  <si>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</si>
  <si>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</si>
  <si>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</si>
  <si>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</si>
  <si>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</si>
  <si>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</si>
  <si>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</si>
  <si>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</si>
  <si>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</si>
  <si>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</si>
  <si>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</si>
  <si>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</si>
  <si>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</si>
  <si>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</si>
  <si>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</si>
  <si>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</si>
  <si>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</si>
  <si>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</si>
  <si>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</si>
  <si>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</si>
  <si>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</si>
  <si>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</si>
  <si>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</si>
  <si>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</si>
  <si>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</si>
  <si>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</si>
  <si>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</si>
  <si>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</si>
  <si>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</si>
  <si>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</si>
  <si>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</si>
  <si>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</si>
  <si>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</si>
  <si>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</si>
  <si>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</si>
  <si>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</si>
  <si>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</si>
  <si>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</si>
  <si>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</si>
  <si>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</si>
  <si>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</si>
  <si>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</si>
  <si>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</si>
  <si>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</si>
  <si>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</si>
  <si>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</si>
  <si>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</si>
  <si>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</si>
  <si>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</si>
  <si>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</si>
  <si>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</si>
  <si>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</si>
  <si>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</si>
  <si>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</si>
  <si>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</si>
  <si>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</si>
  <si>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</si>
  <si>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</si>
  <si>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</si>
  <si>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</si>
  <si>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</si>
  <si>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</si>
  <si>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</si>
  <si>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</si>
  <si>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</si>
  <si>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</si>
  <si>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</si>
  <si>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</si>
  <si>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</si>
  <si>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</si>
  <si>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</si>
  <si>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</si>
  <si>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</si>
  <si>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</si>
  <si>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</si>
  <si>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</si>
  <si>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</si>
  <si>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</si>
  <si>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</si>
  <si>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</si>
  <si>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</si>
  <si>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</si>
  <si>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</si>
  <si>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</si>
  <si>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</si>
  <si>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</si>
  <si>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</si>
  <si>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</si>
  <si>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</si>
  <si>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</si>
  <si>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</si>
  <si>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</si>
  <si>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</si>
  <si>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</si>
  <si>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</si>
  <si>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</si>
  <si>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</si>
  <si>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</si>
  <si>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</si>
  <si>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</si>
  <si>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</si>
  <si>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</si>
  <si>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</si>
  <si>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</si>
  <si>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</si>
  <si>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</si>
  <si>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</si>
  <si>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</si>
  <si>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</si>
  <si>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</si>
  <si>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</si>
  <si>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</si>
  <si>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</si>
  <si>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</si>
  <si>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</si>
  <si>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</si>
  <si>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</si>
  <si>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</si>
  <si>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</si>
  <si>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</si>
  <si>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</si>
  <si>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</si>
  <si>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</si>
  <si>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</si>
  <si>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</si>
  <si>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</si>
  <si>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</si>
  <si>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</si>
  <si>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</si>
  <si>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</si>
  <si>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</si>
  <si>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</si>
  <si>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</si>
  <si>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</si>
  <si>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</si>
  <si>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</si>
  <si>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</si>
  <si>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</si>
  <si>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</si>
  <si>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</si>
  <si>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</si>
  <si>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</si>
  <si>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</si>
  <si>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</si>
  <si>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</si>
  <si>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</si>
  <si>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</si>
  <si>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</si>
  <si>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</si>
  <si>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</si>
  <si>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</si>
  <si>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</si>
  <si>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</si>
  <si>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</si>
  <si>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</si>
  <si>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</si>
  <si>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</si>
  <si>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</si>
  <si>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</si>
  <si>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</si>
  <si>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</si>
  <si>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</si>
  <si>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</si>
  <si>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</si>
  <si>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</si>
  <si>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</si>
  <si>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</si>
  <si>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</si>
  <si>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</si>
  <si>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</si>
  <si>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</si>
  <si>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</si>
  <si>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</si>
  <si>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</si>
  <si>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</si>
  <si>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</si>
  <si>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</si>
  <si>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</si>
  <si>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</si>
  <si>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</si>
  <si>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</si>
  <si>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</si>
  <si>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</si>
  <si>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</si>
  <si>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</si>
  <si>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</si>
  <si>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</si>
  <si>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</si>
  <si>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</si>
  <si>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</si>
  <si>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</si>
  <si>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</si>
  <si>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</si>
  <si>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</si>
  <si>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</si>
  <si>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</si>
  <si>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</si>
  <si>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</si>
  <si>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</si>
  <si>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</si>
  <si>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</si>
  <si>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</si>
  <si>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</si>
  <si>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</si>
  <si>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</si>
  <si>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</si>
  <si>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</si>
  <si>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</si>
  <si>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</si>
  <si>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</si>
  <si>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</si>
  <si>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</si>
  <si>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</si>
  <si>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</si>
  <si>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</si>
  <si>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</si>
  <si>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</si>
  <si>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</si>
  <si>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</si>
  <si>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</si>
  <si>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</si>
  <si>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</si>
  <si>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</si>
  <si>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</si>
  <si>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</si>
  <si>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</si>
  <si>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</si>
  <si>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</si>
  <si>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</si>
  <si>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</si>
  <si>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</si>
  <si>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</si>
  <si>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</si>
  <si>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</si>
  <si>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</si>
  <si>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</si>
  <si>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</si>
  <si>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</si>
  <si>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</si>
  <si>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</si>
  <si>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</si>
  <si>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</si>
  <si>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</si>
  <si>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</si>
  <si>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</si>
  <si>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</si>
  <si>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</si>
  <si>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</si>
  <si>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</si>
  <si>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</si>
  <si>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</si>
  <si>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</si>
  <si>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</si>
  <si>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</si>
  <si>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</si>
  <si>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</si>
  <si>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</si>
  <si>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</si>
  <si>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</si>
  <si>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</si>
  <si>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</si>
  <si>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</si>
  <si>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</si>
  <si>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</si>
  <si>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</si>
  <si>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</si>
  <si>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</si>
  <si>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</si>
  <si>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</si>
  <si>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</si>
  <si>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</si>
  <si>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</si>
  <si>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</si>
  <si>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</si>
  <si>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</si>
  <si>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</si>
  <si>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</si>
  <si>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</si>
  <si>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</si>
  <si>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</si>
  <si>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</si>
  <si>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</si>
  <si>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</si>
  <si>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</si>
  <si>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</si>
  <si>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</si>
  <si>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</si>
  <si>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</si>
  <si>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</si>
  <si>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</si>
  <si>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</si>
  <si>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</si>
  <si>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</si>
  <si>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</si>
  <si>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</si>
  <si>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</si>
  <si>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</si>
  <si>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</si>
  <si>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</si>
  <si>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</si>
  <si>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</si>
  <si>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</si>
  <si>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</si>
  <si>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</si>
  <si>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</si>
  <si>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</si>
  <si>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</si>
  <si>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</si>
  <si>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</si>
  <si>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</si>
  <si>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</si>
  <si>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</si>
  <si>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</si>
  <si>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</si>
  <si>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</si>
  <si>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</si>
  <si>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</si>
  <si>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</si>
  <si>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</si>
  <si>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</si>
  <si>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</si>
  <si>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</si>
  <si>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</si>
  <si>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</si>
  <si>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</si>
  <si>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</si>
  <si>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</si>
  <si>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</si>
  <si>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</si>
  <si>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</si>
  <si>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</si>
  <si>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</si>
  <si>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</si>
  <si>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</si>
  <si>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</si>
  <si>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</si>
  <si>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</si>
  <si>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</si>
  <si>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</si>
  <si>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</si>
  <si>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</si>
  <si>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</si>
  <si>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</si>
  <si>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</si>
  <si>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</si>
  <si>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</si>
  <si>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</si>
  <si>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</si>
  <si>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</si>
  <si>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</si>
  <si>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</si>
  <si>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</si>
  <si>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</si>
  <si>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</si>
  <si>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</si>
  <si>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</si>
  <si>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</si>
  <si>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</si>
  <si>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</si>
  <si>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</si>
  <si>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</si>
  <si>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</si>
  <si>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</si>
  <si>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</si>
  <si>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</si>
  <si>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</si>
  <si>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</si>
  <si>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</si>
  <si>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</si>
  <si>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</si>
  <si>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</si>
  <si>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</si>
  <si>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</si>
  <si>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</si>
  <si>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</si>
  <si>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</si>
  <si>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</si>
  <si>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</si>
  <si>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</si>
  <si>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</si>
  <si>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</si>
  <si>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</si>
  <si>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</si>
  <si>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</si>
  <si>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</si>
  <si>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</si>
  <si>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</si>
  <si>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</si>
  <si>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</si>
  <si>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</si>
  <si>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</si>
  <si>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</si>
  <si>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</si>
  <si>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</si>
  <si>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</si>
  <si>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</si>
  <si>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</si>
  <si>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</si>
  <si>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</si>
  <si>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</si>
  <si>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</si>
  <si>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</si>
  <si>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</si>
  <si>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</si>
  <si>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</si>
  <si>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</si>
  <si>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</si>
  <si>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</si>
  <si>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</si>
  <si>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</si>
  <si>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</si>
  <si>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</si>
  <si>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</si>
  <si>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</si>
  <si>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</si>
  <si>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</si>
  <si>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</si>
  <si>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</si>
  <si>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</si>
  <si>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</si>
  <si>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</si>
  <si>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</si>
  <si>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</si>
  <si>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</si>
  <si>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</si>
  <si>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</si>
  <si>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</si>
  <si>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</si>
  <si>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</si>
  <si>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</si>
  <si>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</si>
  <si>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</si>
  <si>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</si>
  <si>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</si>
  <si>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</si>
  <si>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</si>
  <si>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</si>
  <si>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</si>
  <si>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</si>
  <si>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</si>
  <si>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</si>
  <si>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</si>
  <si>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</si>
  <si>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</si>
  <si>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</si>
  <si>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</si>
  <si>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</si>
  <si>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</si>
  <si>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</si>
  <si>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</si>
  <si>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</si>
  <si>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</si>
  <si>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</si>
  <si>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</si>
  <si>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</si>
  <si>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</si>
  <si>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</si>
  <si>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</si>
  <si>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</si>
  <si>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</si>
  <si>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</si>
  <si>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</si>
  <si>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</si>
  <si>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</si>
  <si>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</si>
  <si>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</si>
  <si>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</si>
  <si>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</si>
  <si>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</si>
  <si>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</si>
  <si>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</si>
  <si>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</si>
  <si>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</si>
  <si>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</si>
  <si>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</si>
  <si>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</si>
  <si>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</si>
  <si>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</si>
  <si>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</si>
  <si>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</si>
  <si>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</si>
  <si>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</si>
  <si>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</si>
  <si>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</si>
  <si>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</si>
  <si>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</si>
  <si>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</si>
  <si>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</si>
  <si>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</si>
  <si>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</si>
  <si>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</si>
  <si>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</si>
  <si>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</si>
  <si>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</si>
  <si>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</si>
  <si>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</si>
  <si>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</si>
  <si>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</si>
  <si>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</si>
  <si>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</si>
  <si>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</si>
  <si>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</si>
  <si>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</si>
  <si>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</si>
  <si>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</si>
  <si>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</si>
  <si>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</si>
  <si>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</si>
  <si>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</si>
  <si>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</si>
  <si>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</si>
  <si>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</si>
  <si>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</si>
  <si>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</si>
  <si>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</si>
  <si>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</si>
  <si>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</si>
  <si>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</si>
  <si>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</si>
  <si>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</si>
  <si>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</si>
  <si>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</si>
  <si>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</si>
  <si>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</si>
  <si>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</si>
  <si>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</si>
  <si>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</si>
  <si>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</si>
  <si>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</si>
  <si>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</si>
  <si>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</si>
  <si>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</si>
  <si>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</si>
  <si>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</si>
  <si>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</si>
  <si>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</si>
  <si>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</si>
  <si>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</si>
  <si>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</si>
  <si>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</si>
  <si>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</si>
  <si>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</si>
  <si>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</si>
  <si>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</si>
  <si>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</si>
  <si>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</si>
  <si>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</si>
  <si>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</si>
  <si>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</si>
  <si>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</si>
  <si>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</si>
  <si>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</si>
  <si>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</si>
  <si>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</si>
  <si>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</si>
  <si>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</si>
  <si>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</si>
  <si>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</si>
  <si>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</si>
  <si>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</si>
  <si>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</si>
  <si>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</si>
  <si>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</si>
  <si>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</si>
  <si>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</si>
  <si>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</si>
  <si>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</si>
  <si>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</si>
  <si>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</si>
  <si>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</si>
  <si>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</si>
  <si>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</si>
  <si>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</si>
  <si>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</si>
  <si>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</si>
  <si>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</si>
  <si>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</si>
  <si>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</si>
  <si>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</si>
  <si>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</si>
  <si>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</si>
  <si>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</si>
  <si>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</si>
  <si>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</si>
  <si>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</si>
  <si>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</si>
  <si>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</si>
  <si>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</si>
  <si>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</si>
  <si>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</si>
  <si>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</si>
  <si>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</si>
  <si>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</si>
  <si>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</si>
  <si>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</si>
  <si>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</si>
  <si>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</si>
  <si>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</si>
  <si>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</si>
  <si>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</si>
  <si>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</si>
  <si>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</si>
  <si>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</si>
  <si>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</si>
  <si>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</si>
  <si>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</si>
  <si>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</si>
  <si>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</si>
  <si>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</si>
  <si>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</si>
  <si>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</si>
  <si>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</si>
  <si>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</si>
  <si>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</si>
  <si>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</si>
  <si>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</si>
  <si>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</si>
  <si>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</si>
  <si>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</si>
  <si>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</si>
  <si>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</si>
  <si>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</si>
  <si>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</si>
  <si>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</si>
  <si>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</si>
  <si>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</si>
  <si>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</si>
  <si>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</si>
  <si>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</si>
  <si>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</si>
  <si>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</si>
  <si>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</si>
  <si>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</si>
  <si>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</si>
  <si>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</si>
  <si>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</si>
  <si>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</si>
  <si>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</si>
  <si>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</si>
  <si>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</si>
  <si>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</si>
  <si>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</si>
  <si>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</si>
  <si>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</si>
  <si>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</si>
  <si>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</si>
  <si>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</si>
  <si>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</si>
  <si>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</si>
  <si>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</si>
  <si>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</si>
  <si>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</si>
  <si>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</si>
  <si>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</si>
  <si>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</si>
  <si>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</si>
  <si>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</si>
  <si>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</si>
  <si>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</si>
  <si>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</si>
  <si>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</si>
  <si>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</si>
  <si>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</si>
  <si>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</si>
  <si>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</si>
  <si>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</si>
  <si>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</si>
  <si>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</si>
  <si>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</si>
  <si>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</si>
  <si>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</si>
  <si>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</si>
  <si>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</si>
  <si>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</si>
  <si>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</si>
  <si>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</si>
  <si>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</si>
  <si>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</si>
  <si>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</si>
  <si>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</si>
  <si>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</si>
  <si>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</si>
  <si>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</si>
  <si>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</si>
  <si>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</si>
  <si>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</si>
  <si>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</si>
  <si>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</si>
  <si>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</si>
  <si>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</si>
  <si>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</si>
  <si>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</si>
  <si>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</si>
  <si>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</si>
  <si>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</si>
  <si>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</si>
  <si>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</si>
  <si>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</si>
  <si>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</si>
  <si>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</si>
  <si>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</si>
  <si>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</si>
  <si>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</si>
  <si>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</si>
  <si>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</si>
  <si>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</si>
  <si>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</si>
  <si>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</si>
  <si>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</si>
  <si>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</si>
  <si>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</si>
  <si>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</si>
  <si>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</si>
  <si>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</si>
  <si>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</si>
  <si>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</si>
  <si>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</si>
  <si>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</si>
  <si>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</si>
  <si>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</si>
  <si>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</si>
  <si>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</si>
  <si>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</si>
  <si>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</si>
  <si>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</si>
  <si>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</si>
  <si>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</si>
  <si>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</si>
  <si>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</si>
  <si>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</si>
  <si>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</si>
  <si>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</si>
  <si>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</si>
  <si>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</si>
  <si>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</si>
  <si>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</si>
  <si>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</si>
  <si>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</si>
  <si>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</si>
  <si>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</si>
  <si>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</si>
  <si>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</si>
  <si>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</si>
  <si>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</si>
  <si>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</si>
  <si>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</si>
  <si>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</si>
  <si>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</si>
  <si>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</si>
  <si>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</si>
  <si>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</si>
  <si>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</si>
  <si>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</si>
  <si>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</si>
  <si>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</si>
  <si>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</si>
  <si>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</si>
  <si>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</si>
  <si>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</si>
  <si>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</si>
  <si>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</si>
  <si>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</si>
  <si>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</si>
  <si>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</si>
  <si>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</si>
  <si>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</si>
  <si>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</si>
  <si>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</si>
  <si>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</si>
  <si>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</si>
  <si>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</si>
  <si>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</si>
  <si>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</si>
  <si>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</si>
  <si>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</si>
  <si>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</si>
  <si>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</si>
  <si>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</si>
  <si>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</si>
  <si>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</si>
  <si>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</si>
  <si>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</si>
  <si>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</si>
  <si>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</si>
  <si>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</si>
  <si>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</si>
  <si>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</si>
  <si>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</si>
  <si>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</si>
  <si>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</si>
  <si>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</si>
  <si>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</si>
  <si>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</si>
  <si>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</si>
  <si>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</si>
  <si>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</si>
  <si>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</si>
  <si>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</si>
  <si>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</si>
  <si>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</si>
  <si>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</si>
  <si>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</si>
  <si>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</si>
  <si>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</si>
  <si>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</si>
  <si>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</si>
  <si>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</si>
  <si>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</si>
  <si>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</si>
  <si>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</si>
  <si>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</si>
  <si>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</si>
  <si>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</si>
  <si>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</si>
  <si>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</si>
  <si>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</si>
  <si>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</si>
  <si>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</si>
  <si>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</si>
  <si>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</si>
  <si>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</si>
  <si>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</si>
  <si>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</si>
  <si>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</si>
  <si>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</si>
  <si>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</si>
  <si>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</si>
  <si>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</si>
  <si>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</si>
  <si>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</si>
  <si>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</si>
  <si>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</si>
  <si>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</si>
  <si>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</si>
  <si>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</si>
  <si>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</si>
  <si>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</si>
  <si>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</si>
  <si>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</si>
  <si>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</si>
  <si>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</si>
  <si>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</si>
  <si>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</si>
  <si>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</si>
  <si>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</si>
  <si>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</si>
  <si>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</si>
  <si>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</si>
  <si>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</si>
  <si>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</si>
  <si>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</si>
  <si>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</si>
  <si>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</si>
  <si>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</si>
  <si>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</si>
  <si>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</si>
  <si>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</si>
  <si>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</si>
  <si>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</si>
  <si>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</si>
  <si>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</si>
  <si>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</si>
  <si>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</si>
  <si>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</si>
  <si>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</si>
  <si>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</si>
  <si>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</si>
  <si>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</si>
  <si>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</si>
  <si>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</si>
  <si>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</si>
  <si>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</si>
  <si>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</si>
  <si>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</si>
  <si>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</si>
  <si>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</si>
  <si>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</si>
  <si>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</si>
  <si>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</si>
  <si>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</si>
  <si>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</si>
  <si>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</si>
  <si>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</si>
  <si>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</si>
  <si>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</si>
  <si>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</si>
  <si>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</si>
  <si>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</si>
  <si>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</si>
  <si>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</si>
  <si>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</si>
  <si>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</si>
  <si>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</si>
  <si>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</si>
  <si>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</si>
  <si>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</si>
  <si>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</si>
  <si>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</si>
  <si>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</si>
  <si>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</si>
  <si>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</si>
  <si>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</si>
  <si>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</si>
  <si>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</si>
  <si>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</si>
  <si>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</si>
  <si>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</si>
  <si>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</si>
  <si>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</si>
  <si>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</si>
  <si>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</si>
  <si>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</si>
  <si>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</si>
  <si>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</si>
  <si>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</si>
  <si>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</si>
  <si>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</si>
  <si>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</si>
  <si>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</si>
  <si>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</si>
  <si>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</si>
  <si>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</si>
  <si>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</si>
  <si>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</si>
  <si>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</si>
  <si>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</si>
  <si>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</si>
  <si>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</si>
  <si>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</si>
  <si>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</si>
  <si>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</si>
  <si>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</si>
  <si>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</si>
  <si>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</si>
  <si>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</si>
  <si>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</si>
  <si>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</si>
  <si>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</si>
  <si>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</si>
  <si>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</si>
  <si>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</si>
  <si>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</si>
  <si>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</si>
  <si>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</si>
  <si>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</si>
  <si>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</si>
  <si>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</si>
  <si>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</si>
  <si>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</si>
  <si>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</si>
  <si>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</si>
  <si>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</si>
  <si>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</si>
  <si>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</si>
  <si>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</si>
  <si>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</si>
  <si>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</si>
  <si>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</si>
  <si>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</si>
  <si>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</si>
  <si>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</si>
  <si>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</si>
  <si>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</si>
  <si>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</si>
  <si>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</si>
  <si>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</si>
  <si>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</si>
  <si>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</si>
  <si>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</si>
  <si>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</si>
  <si>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</si>
  <si>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</si>
  <si>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</si>
  <si>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</si>
  <si>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</si>
  <si>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</si>
  <si>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</si>
  <si>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</si>
  <si>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</si>
  <si>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</si>
  <si>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</si>
  <si>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</si>
  <si>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</si>
  <si>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</si>
  <si>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</si>
  <si>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</si>
  <si>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</si>
  <si>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</si>
  <si>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</si>
  <si>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</si>
  <si>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</si>
  <si>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</si>
  <si>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</si>
  <si>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</si>
  <si>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</si>
  <si>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</si>
  <si>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</si>
  <si>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</si>
  <si>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</si>
  <si>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</si>
  <si>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</si>
  <si>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</si>
  <si>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</si>
  <si>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</si>
  <si>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</si>
  <si>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</si>
  <si>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</si>
  <si>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</si>
  <si>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</si>
  <si>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</si>
  <si>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</si>
  <si>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</si>
  <si>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</si>
  <si>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</si>
  <si>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</si>
  <si>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</si>
  <si>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</si>
  <si>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</si>
  <si>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</si>
  <si>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</si>
  <si>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</si>
  <si>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</si>
  <si>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</si>
  <si>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</si>
  <si>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</si>
  <si>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</si>
  <si>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</si>
  <si>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</si>
  <si>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</si>
  <si>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</si>
  <si>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</si>
  <si>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</si>
  <si>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</si>
  <si>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</si>
  <si>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</si>
  <si>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</si>
  <si>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</si>
  <si>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</si>
  <si>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</si>
  <si>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</si>
  <si>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</si>
  <si>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</si>
  <si>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</si>
  <si>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</si>
  <si>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</si>
  <si>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</si>
  <si>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</si>
  <si>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</si>
  <si>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</si>
  <si>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</si>
  <si>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</si>
  <si>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</si>
  <si>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</si>
  <si>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</si>
  <si>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</si>
  <si>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</si>
  <si>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</si>
  <si>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</si>
  <si>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</si>
  <si>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</si>
  <si>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</si>
  <si>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</si>
  <si>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</si>
  <si>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</si>
  <si>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</si>
  <si>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</si>
  <si>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</si>
  <si>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</si>
  <si>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</si>
  <si>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</si>
  <si>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</si>
  <si>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</si>
  <si>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</si>
  <si>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</si>
  <si>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</si>
  <si>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</si>
  <si>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</si>
  <si>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</si>
  <si>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</si>
  <si>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</si>
  <si>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</si>
  <si>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</si>
  <si>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</si>
  <si>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</si>
  <si>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</si>
  <si>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</si>
  <si>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</si>
  <si>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</si>
  <si>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</si>
  <si>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</si>
  <si>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</si>
  <si>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</si>
  <si>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</si>
  <si>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</si>
  <si>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</si>
  <si>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</si>
  <si>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</si>
  <si>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</si>
  <si>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</si>
  <si>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</si>
  <si>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</si>
  <si>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</si>
  <si>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</si>
  <si>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</si>
  <si>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</si>
  <si>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</si>
  <si>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</si>
  <si>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</si>
  <si>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</si>
  <si>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</si>
  <si>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</si>
  <si>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</si>
  <si>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</si>
  <si>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</si>
  <si>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</si>
  <si>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</si>
  <si>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</si>
  <si>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</si>
  <si>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</si>
  <si>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</si>
  <si>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</si>
  <si>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</si>
  <si>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</si>
  <si>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</si>
  <si>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</si>
  <si>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</si>
  <si>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</si>
  <si>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</si>
  <si>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</si>
  <si>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</si>
  <si>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</si>
  <si>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</si>
  <si>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</si>
  <si>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</si>
  <si>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</si>
  <si>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</si>
  <si>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</si>
  <si>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</si>
  <si>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</si>
  <si>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</si>
  <si>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</si>
  <si>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</si>
  <si>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</si>
  <si>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</si>
  <si>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</si>
  <si>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</si>
  <si>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</si>
  <si>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</si>
  <si>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</si>
  <si>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</si>
  <si>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</si>
  <si>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</si>
  <si>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</si>
  <si>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</si>
  <si>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</si>
  <si>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</si>
  <si>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</si>
  <si>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</si>
  <si>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</si>
  <si>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</si>
  <si>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</si>
  <si>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</si>
  <si>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</si>
  <si>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</si>
  <si>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</si>
  <si>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</si>
  <si>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</si>
  <si>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</si>
  <si>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</si>
  <si>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</si>
  <si>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</si>
  <si>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</si>
  <si>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</si>
  <si>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</si>
  <si>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</si>
  <si>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</si>
  <si>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</si>
  <si>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</si>
  <si>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</si>
  <si>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</si>
  <si>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</si>
  <si>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</si>
  <si>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</si>
  <si>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</si>
  <si>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</si>
  <si>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</si>
  <si>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</si>
  <si>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</si>
  <si>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</si>
  <si>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</si>
  <si>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</si>
  <si>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</si>
  <si>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</si>
  <si>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</si>
  <si>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</si>
  <si>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</si>
  <si>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</si>
  <si>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</si>
  <si>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</si>
  <si>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</si>
  <si>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</si>
  <si>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</si>
  <si>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</si>
  <si>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</si>
  <si>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</si>
  <si>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</si>
  <si>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</si>
  <si>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</si>
  <si>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</si>
  <si>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</si>
  <si>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</si>
  <si>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</si>
  <si>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</si>
  <si>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</si>
  <si>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</si>
  <si>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</si>
  <si>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</si>
  <si>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</si>
  <si>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</si>
  <si>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</si>
  <si>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</si>
  <si>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</si>
  <si>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</si>
  <si>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</si>
  <si>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</si>
  <si>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</si>
  <si>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</si>
  <si>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</si>
  <si>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</si>
  <si>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</si>
  <si>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</si>
  <si>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</si>
  <si>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</si>
  <si>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</si>
  <si>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</si>
  <si>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</si>
  <si>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</si>
  <si>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</si>
  <si>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</si>
  <si>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</si>
  <si>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</si>
  <si>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</si>
  <si>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</si>
  <si>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</si>
  <si>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</si>
  <si>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</si>
  <si>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</si>
  <si>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</si>
  <si>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</si>
  <si>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</si>
  <si>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</si>
  <si>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</si>
  <si>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</si>
  <si>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</si>
  <si>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</si>
  <si>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</si>
  <si>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</si>
  <si>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</si>
  <si>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</si>
  <si>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</si>
  <si>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</si>
  <si>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</si>
  <si>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</si>
  <si>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</si>
  <si>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</si>
  <si>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</si>
  <si>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</si>
  <si>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</si>
  <si>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</si>
  <si>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</si>
  <si>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</si>
  <si>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</si>
  <si>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</si>
  <si>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</si>
  <si>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</si>
  <si>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</si>
  <si>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</si>
  <si>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</si>
  <si>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</si>
  <si>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</si>
  <si>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</si>
  <si>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</si>
  <si>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</si>
  <si>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</si>
  <si>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</si>
  <si>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</si>
  <si>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</si>
  <si>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</si>
  <si>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</si>
  <si>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</si>
  <si>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</si>
  <si>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</si>
  <si>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</si>
  <si>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</si>
  <si>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</si>
  <si>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</si>
  <si>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</si>
  <si>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</si>
  <si>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</si>
  <si>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</si>
  <si>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</si>
  <si>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</si>
  <si>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</si>
  <si>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</si>
  <si>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</si>
  <si>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</si>
  <si>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</si>
  <si>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</si>
  <si>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</si>
  <si>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</si>
  <si>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</si>
  <si>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</si>
  <si>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</si>
  <si>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</si>
  <si>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</si>
  <si>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</si>
  <si>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</si>
  <si>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</si>
  <si>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</si>
  <si>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</si>
  <si>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</si>
  <si>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</si>
  <si>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</si>
  <si>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</si>
  <si>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</si>
  <si>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</si>
  <si>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</si>
  <si>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</si>
  <si>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</si>
  <si>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</si>
  <si>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</si>
  <si>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</si>
  <si>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</si>
  <si>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</si>
  <si>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</si>
  <si>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</si>
  <si>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</si>
  <si>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</si>
  <si>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</si>
  <si>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</si>
  <si>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</si>
  <si>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</si>
  <si>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</si>
  <si>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</si>
  <si>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</si>
  <si>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</si>
  <si>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</si>
  <si>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</si>
  <si>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</si>
  <si>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</si>
  <si>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</si>
  <si>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</si>
  <si>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</si>
  <si>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</si>
  <si>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</si>
  <si>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</si>
  <si>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</si>
  <si>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</si>
  <si>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</si>
  <si>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</si>
  <si>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</si>
  <si>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</si>
  <si>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</si>
  <si>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</si>
  <si>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</si>
  <si>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</si>
  <si>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</si>
  <si>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</si>
  <si>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</si>
  <si>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</si>
  <si>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</si>
  <si>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</si>
  <si>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</si>
  <si>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</si>
  <si>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</si>
  <si>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</si>
  <si>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</si>
  <si>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</si>
  <si>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</si>
  <si>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</si>
  <si>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</si>
  <si>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</si>
  <si>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</si>
  <si>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</si>
  <si>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</si>
  <si>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</si>
  <si>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</si>
  <si>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</si>
  <si>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</si>
  <si>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</si>
  <si>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</si>
  <si>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</si>
  <si>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</si>
  <si>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</si>
  <si>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</si>
  <si>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</si>
  <si>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</si>
  <si>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</si>
  <si>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</si>
  <si>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</si>
  <si>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</si>
  <si>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</si>
  <si>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</si>
  <si>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</si>
  <si>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</si>
  <si>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</si>
  <si>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</si>
  <si>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</si>
  <si>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</si>
  <si>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</si>
  <si>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</si>
  <si>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</si>
  <si>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</si>
  <si>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</si>
  <si>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</si>
  <si>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</si>
  <si>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</si>
  <si>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</si>
  <si>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</si>
  <si>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</si>
  <si>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</si>
  <si>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</si>
  <si>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</si>
  <si>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</si>
  <si>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</si>
  <si>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</si>
  <si>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</si>
  <si>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</si>
  <si>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</si>
  <si>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</si>
  <si>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</si>
  <si>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</si>
  <si>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</si>
  <si>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</si>
  <si>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</si>
  <si>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</si>
  <si>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</si>
  <si>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</si>
  <si>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</si>
  <si>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</si>
  <si>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</si>
  <si>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</si>
  <si>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</si>
  <si>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</si>
  <si>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</si>
  <si>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</si>
  <si>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</si>
  <si>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</si>
  <si>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</si>
  <si>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</si>
  <si>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</si>
  <si>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</si>
  <si>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</si>
  <si>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</si>
  <si>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</si>
  <si>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</si>
  <si>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</si>
  <si>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</si>
  <si>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</si>
  <si>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</si>
  <si>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</si>
  <si>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</si>
  <si>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</si>
  <si>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</si>
  <si>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</si>
  <si>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</si>
  <si>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</si>
  <si>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</si>
  <si>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</si>
  <si>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</si>
  <si>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</si>
  <si>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</si>
  <si>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</si>
  <si>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</si>
  <si>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</si>
  <si>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</si>
  <si>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</si>
  <si>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</si>
  <si>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</si>
  <si>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</si>
  <si>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</si>
  <si>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</si>
  <si>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</si>
  <si>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</si>
  <si>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</si>
  <si>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</si>
  <si>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</si>
  <si>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</si>
  <si>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</si>
  <si>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</si>
  <si>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</si>
  <si>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</si>
  <si>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</si>
  <si>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</si>
  <si>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</si>
  <si>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</si>
  <si>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</si>
  <si>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</si>
  <si>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</si>
  <si>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</si>
  <si>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</si>
  <si>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</si>
  <si>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</si>
  <si>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</si>
  <si>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</si>
  <si>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</si>
  <si>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</si>
  <si>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</si>
  <si>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</si>
  <si>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</si>
  <si>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</si>
  <si>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</si>
  <si>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</si>
  <si>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</si>
  <si>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</si>
  <si>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</si>
  <si>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</si>
  <si>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</si>
  <si>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</si>
  <si>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</si>
  <si>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</si>
  <si>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</si>
  <si>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</si>
  <si>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</si>
  <si>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</si>
  <si>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</si>
  <si>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</si>
  <si>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</si>
  <si>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</si>
  <si>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</si>
  <si>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</si>
  <si>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</si>
  <si>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</si>
  <si>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</si>
  <si>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</si>
  <si>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</si>
  <si>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</si>
  <si>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</si>
  <si>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</si>
  <si>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</si>
  <si>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</si>
  <si>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</si>
  <si>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</si>
  <si>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</si>
  <si>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</si>
  <si>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</si>
  <si>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</si>
  <si>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</si>
  <si>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</si>
  <si>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</si>
  <si>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</si>
  <si>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</si>
  <si>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</si>
  <si>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</si>
  <si>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</si>
  <si>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</si>
  <si>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</si>
  <si>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</si>
  <si>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</si>
  <si>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</si>
  <si>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</si>
  <si>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</si>
  <si>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</si>
  <si>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</si>
  <si>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</si>
  <si>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</si>
  <si>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</si>
  <si>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</si>
  <si>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</si>
  <si>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</si>
  <si>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</si>
  <si>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</si>
  <si>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</si>
  <si>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</si>
  <si>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</si>
  <si>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</si>
  <si>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</si>
  <si>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</si>
  <si>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</si>
  <si>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</si>
  <si>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</si>
  <si>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</si>
  <si>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</si>
  <si>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</si>
  <si>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</si>
  <si>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</si>
  <si>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</si>
  <si>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</si>
  <si>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</si>
  <si>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</si>
  <si>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</si>
  <si>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</si>
  <si>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</si>
  <si>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</si>
  <si>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</si>
  <si>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</si>
  <si>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</si>
  <si>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</si>
  <si>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</si>
  <si>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</si>
  <si>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</si>
  <si>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</si>
  <si>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</si>
  <si>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</si>
  <si>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</si>
  <si>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</si>
  <si>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</si>
  <si>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</si>
  <si>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</si>
  <si>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</si>
  <si>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</si>
  <si>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</si>
  <si>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</si>
  <si>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</si>
  <si>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</si>
  <si>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</si>
  <si>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</si>
  <si>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</si>
  <si>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</si>
  <si>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</si>
  <si>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</si>
  <si>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</si>
  <si>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</si>
  <si>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</si>
  <si>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</si>
  <si>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</si>
  <si>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</si>
  <si>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</si>
  <si>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</si>
  <si>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</si>
  <si>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</si>
  <si>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</si>
  <si>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</si>
  <si>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</si>
  <si>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</si>
  <si>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</si>
  <si>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</si>
  <si>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</si>
  <si>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</si>
  <si>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</si>
  <si>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</si>
  <si>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</si>
  <si>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</si>
  <si>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</si>
  <si>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</si>
  <si>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</si>
  <si>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</si>
  <si>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</si>
  <si>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</si>
  <si>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</si>
  <si>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</si>
  <si>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</si>
  <si>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</si>
  <si>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</si>
  <si>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</si>
  <si>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</si>
  <si>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</si>
  <si>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</si>
  <si>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</si>
  <si>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</si>
  <si>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</si>
  <si>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</si>
  <si>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</si>
  <si>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</si>
  <si>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</si>
  <si>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</si>
  <si>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</si>
  <si>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</si>
  <si>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</si>
  <si>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</si>
  <si>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</si>
  <si>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</si>
  <si>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</si>
  <si>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</si>
  <si>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</si>
  <si>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</si>
  <si>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</si>
  <si>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</si>
  <si>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</si>
  <si>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</si>
  <si>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</si>
  <si>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</si>
  <si>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</si>
  <si>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</si>
  <si>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</si>
  <si>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</si>
  <si>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</si>
  <si>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</si>
  <si>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</si>
  <si>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</si>
  <si>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</si>
  <si>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</si>
  <si>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</si>
  <si>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</si>
  <si>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</si>
  <si>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</si>
  <si>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</si>
  <si>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</si>
  <si>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</si>
  <si>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</si>
  <si>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</si>
  <si>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</si>
  <si>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</si>
  <si>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</si>
  <si>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</si>
  <si>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</si>
  <si>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</si>
  <si>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</si>
  <si>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</si>
  <si>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</si>
  <si>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</si>
  <si>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</si>
  <si>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</si>
  <si>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</si>
  <si>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</si>
  <si>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</si>
  <si>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</si>
  <si>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</si>
  <si>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</si>
  <si>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</si>
  <si>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</si>
  <si>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</si>
  <si>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</si>
  <si>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</si>
  <si>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</si>
  <si>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</si>
  <si>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</si>
  <si>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</si>
  <si>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</si>
  <si>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</si>
  <si>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</si>
  <si>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</si>
  <si>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</si>
  <si>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</si>
  <si>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</si>
  <si>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</si>
  <si>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</si>
  <si>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</si>
  <si>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</si>
  <si>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</si>
  <si>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</si>
  <si>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</si>
  <si>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</si>
  <si>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</si>
  <si>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</si>
  <si>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</si>
  <si>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</si>
  <si>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</si>
  <si>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</si>
  <si>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</si>
  <si>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</si>
  <si>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</si>
  <si>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</si>
  <si>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</si>
  <si>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</si>
  <si>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</si>
  <si>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</si>
  <si>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</si>
  <si>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</si>
  <si>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</si>
  <si>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</si>
  <si>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</si>
  <si>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</si>
  <si>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</si>
  <si>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</si>
  <si>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</si>
  <si>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</si>
  <si>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</si>
  <si>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</si>
  <si>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</si>
  <si>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</si>
  <si>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</si>
  <si>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</si>
  <si>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</si>
  <si>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</si>
  <si>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</si>
  <si>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</si>
  <si>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</si>
  <si>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</si>
  <si>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</si>
  <si>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</si>
  <si>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</si>
  <si>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</si>
  <si>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</si>
  <si>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</si>
  <si>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</si>
  <si>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</si>
  <si>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</si>
  <si>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</si>
  <si>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</si>
  <si>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</si>
  <si>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</si>
  <si>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</si>
  <si>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</si>
  <si>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</si>
  <si>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</si>
  <si>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</si>
  <si>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</si>
  <si>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</si>
  <si>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</si>
  <si>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</si>
  <si>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</si>
  <si>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</si>
  <si>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</si>
  <si>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</si>
  <si>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</si>
  <si>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</si>
  <si>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</si>
  <si>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</si>
  <si>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</si>
  <si>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</si>
  <si>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</si>
  <si>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</si>
  <si>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</si>
  <si>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</si>
  <si>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</si>
  <si>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</si>
  <si>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</si>
  <si>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</si>
  <si>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</si>
  <si>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</si>
  <si>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</si>
  <si>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</si>
  <si>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</si>
  <si>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</si>
  <si>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</si>
  <si>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</si>
  <si>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</si>
  <si>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</si>
  <si>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</si>
  <si>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</si>
  <si>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</si>
  <si>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</si>
  <si>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</si>
  <si>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</si>
  <si>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</si>
  <si>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</si>
  <si>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</si>
  <si>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</si>
  <si>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</si>
  <si>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</si>
  <si>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</si>
  <si>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</si>
  <si>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</si>
  <si>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</si>
  <si>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</si>
  <si>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</si>
  <si>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</si>
  <si>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</si>
  <si>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</si>
  <si>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</si>
  <si>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</si>
  <si>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</si>
  <si>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</si>
  <si>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</si>
  <si>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</si>
  <si>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</si>
  <si>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</si>
  <si>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</si>
  <si>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</si>
  <si>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</si>
  <si>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</si>
  <si>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</si>
  <si>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</si>
  <si>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</si>
  <si>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</si>
  <si>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</si>
  <si>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</si>
  <si>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</si>
  <si>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</si>
  <si>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</si>
  <si>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</si>
  <si>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</si>
  <si>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</si>
  <si>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</si>
  <si>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</si>
  <si>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</si>
  <si>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</si>
  <si>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</si>
  <si>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</si>
  <si>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</si>
  <si>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</si>
  <si>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</si>
  <si>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</si>
  <si>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</si>
  <si>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</si>
  <si>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</si>
  <si>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</si>
  <si>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</si>
  <si>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</si>
  <si>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</si>
  <si>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</si>
  <si>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</si>
  <si>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</si>
  <si>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</si>
  <si>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</si>
  <si>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</si>
  <si>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</si>
  <si>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</si>
  <si>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</si>
  <si>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</si>
  <si>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</si>
  <si>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</si>
  <si>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</si>
  <si>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</si>
  <si>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</si>
  <si>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</si>
  <si>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</si>
  <si>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</si>
  <si>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</si>
  <si>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</si>
  <si>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</si>
  <si>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</si>
  <si>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</si>
  <si>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</si>
  <si>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</si>
  <si>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</si>
  <si>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</si>
  <si>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</si>
  <si>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</si>
  <si>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</si>
  <si>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</si>
  <si>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</si>
  <si>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</si>
  <si>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</si>
  <si>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</si>
  <si>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</si>
  <si>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</si>
  <si>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</si>
  <si>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</si>
  <si>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</si>
  <si>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</si>
  <si>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</si>
  <si>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</si>
  <si>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</si>
  <si>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</si>
  <si>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</si>
  <si>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</si>
  <si>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</si>
  <si>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</si>
  <si>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</si>
  <si>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</si>
  <si>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</si>
  <si>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</si>
  <si>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</si>
  <si>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</si>
  <si>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</si>
  <si>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</si>
  <si>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</si>
  <si>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</si>
  <si>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</si>
  <si>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</si>
  <si>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</si>
  <si>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</si>
  <si>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</si>
  <si>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</si>
  <si>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</si>
  <si>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</si>
  <si>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</si>
  <si>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</si>
  <si>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</si>
  <si>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</si>
  <si>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</si>
  <si>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</si>
  <si>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</si>
  <si>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</si>
  <si>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</si>
  <si>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</si>
  <si>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</si>
  <si>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</si>
  <si>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</si>
  <si>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</si>
  <si>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</si>
  <si>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</si>
  <si>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</si>
  <si>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</si>
  <si>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</si>
  <si>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</si>
  <si>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</si>
  <si>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</si>
  <si>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</si>
  <si>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</si>
  <si>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</si>
  <si>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</si>
  <si>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</si>
  <si>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</si>
  <si>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</si>
  <si>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</si>
  <si>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</si>
  <si>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</si>
  <si>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</si>
  <si>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</si>
  <si>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</si>
  <si>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</si>
  <si>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</si>
  <si>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</si>
  <si>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</si>
  <si>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</si>
  <si>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</si>
  <si>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</si>
  <si>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</si>
  <si>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</si>
  <si>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</si>
  <si>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</si>
  <si>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</si>
  <si>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</si>
  <si>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</si>
  <si>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</si>
  <si>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</si>
  <si>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</si>
  <si>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</si>
  <si>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</si>
  <si>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</si>
  <si>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</si>
  <si>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</si>
  <si>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</si>
  <si>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</si>
  <si>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</si>
  <si>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</si>
  <si>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</si>
  <si>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</si>
  <si>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</si>
  <si>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</si>
  <si>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</si>
  <si>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</si>
  <si>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</si>
  <si>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</si>
  <si>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</si>
  <si>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</si>
  <si>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</si>
  <si>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</si>
  <si>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</si>
  <si>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</si>
  <si>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</si>
  <si>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</si>
  <si>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</si>
  <si>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</si>
  <si>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</si>
  <si>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</si>
  <si>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</si>
  <si>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</si>
  <si>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</si>
  <si>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</si>
  <si>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</si>
  <si>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</si>
  <si>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</si>
  <si>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</si>
  <si>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</si>
  <si>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</si>
  <si>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</si>
  <si>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</si>
  <si>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</si>
  <si>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</si>
  <si>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</si>
  <si>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</si>
  <si>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</si>
  <si>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</si>
  <si>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</si>
  <si>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</si>
  <si>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</si>
  <si>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</si>
  <si>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</si>
  <si>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</si>
  <si>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</si>
  <si>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</si>
  <si>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</si>
  <si>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</si>
  <si>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</si>
  <si>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</si>
  <si>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</si>
  <si>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</si>
  <si>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</si>
  <si>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</si>
  <si>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</si>
  <si>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</si>
  <si>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</si>
  <si>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</si>
  <si>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</si>
  <si>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</si>
  <si>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</si>
  <si>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</si>
  <si>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</si>
  <si>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</si>
  <si>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</si>
  <si>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</si>
  <si>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</si>
  <si>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</si>
  <si>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</si>
  <si>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</si>
  <si>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</si>
  <si>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</si>
  <si>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</si>
  <si>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</si>
  <si>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</si>
  <si>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</si>
  <si>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</si>
  <si>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</si>
  <si>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</si>
  <si>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</si>
  <si>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</si>
  <si>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</si>
  <si>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</si>
  <si>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</si>
  <si>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</si>
  <si>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</si>
  <si>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</si>
  <si>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</si>
  <si>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</si>
  <si>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</si>
  <si>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</si>
  <si>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</si>
  <si>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</si>
  <si>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</si>
  <si>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</si>
  <si>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</si>
  <si>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</si>
  <si>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</si>
  <si>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</si>
  <si>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</si>
  <si>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</si>
  <si>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</si>
  <si>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</si>
  <si>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</si>
  <si>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</si>
  <si>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</si>
  <si>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</si>
  <si>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</si>
  <si>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</si>
  <si>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</si>
  <si>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</si>
  <si>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</si>
  <si>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</si>
  <si>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</si>
  <si>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</si>
  <si>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</si>
  <si>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</si>
  <si>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</si>
  <si>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</si>
  <si>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</si>
  <si>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</si>
  <si>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</si>
  <si>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</si>
  <si>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</si>
  <si>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</si>
  <si>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</si>
  <si>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</si>
  <si>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</si>
  <si>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</si>
  <si>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</si>
  <si>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</si>
  <si>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</si>
  <si>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</si>
  <si>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</si>
  <si>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</si>
  <si>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</si>
  <si>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</si>
  <si>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</si>
  <si>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</si>
  <si>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</si>
  <si>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</si>
  <si>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</si>
  <si>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</si>
  <si>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</si>
  <si>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</si>
  <si>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</si>
  <si>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</si>
  <si>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</si>
  <si>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</si>
  <si>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</si>
  <si>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</si>
  <si>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</si>
  <si>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</si>
  <si>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</si>
  <si>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</si>
  <si>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</si>
  <si>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</si>
  <si>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</si>
  <si>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</si>
  <si>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</si>
  <si>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</si>
  <si>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</si>
  <si>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</si>
  <si>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</si>
  <si>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</si>
  <si>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</si>
  <si>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</si>
  <si>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</si>
  <si>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</si>
  <si>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</si>
  <si>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</si>
  <si>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</si>
  <si>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</si>
  <si>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</si>
  <si>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</si>
  <si>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</si>
  <si>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</si>
  <si>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</si>
  <si>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</si>
  <si>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</si>
  <si>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</si>
  <si>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</si>
  <si>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</si>
  <si>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</si>
  <si>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</si>
  <si>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</si>
  <si>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</si>
  <si>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</si>
  <si>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</si>
  <si>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</si>
  <si>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</si>
  <si>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</si>
  <si>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</si>
  <si>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</si>
  <si>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</si>
  <si>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</si>
  <si>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</si>
  <si>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</si>
  <si>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</si>
  <si>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</si>
  <si>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</si>
  <si>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</si>
  <si>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</si>
  <si>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</si>
  <si>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</si>
  <si>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</si>
  <si>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</si>
  <si>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</si>
  <si>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</si>
  <si>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</si>
  <si>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</si>
  <si>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</si>
  <si>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</si>
  <si>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</si>
  <si>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</si>
  <si>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</si>
  <si>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</si>
  <si>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</si>
  <si>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</si>
  <si>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</si>
  <si>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</si>
  <si>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</si>
  <si>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</si>
  <si>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</si>
  <si>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</si>
  <si>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</si>
  <si>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</si>
  <si>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</si>
  <si>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</si>
  <si>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</si>
  <si>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</si>
  <si>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</si>
  <si>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</si>
  <si>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</si>
  <si>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</si>
  <si>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</si>
  <si>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</si>
  <si>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</si>
  <si>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</si>
  <si>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</si>
  <si>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</si>
  <si>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</si>
  <si>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</si>
  <si>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</si>
  <si>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</si>
  <si>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</si>
  <si>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</si>
  <si>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</si>
  <si>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</si>
  <si>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</si>
  <si>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</si>
  <si>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</si>
  <si>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</si>
  <si>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</si>
  <si>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</si>
  <si>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</si>
  <si>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</si>
  <si>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</si>
  <si>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</si>
  <si>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</si>
  <si>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</si>
  <si>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</si>
  <si>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</si>
  <si>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</si>
  <si>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</si>
  <si>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</si>
  <si>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</si>
  <si>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</si>
  <si>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</si>
  <si>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</si>
  <si>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</si>
  <si>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</si>
  <si>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</si>
  <si>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</si>
  <si>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</si>
  <si>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</si>
  <si>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</si>
  <si>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</si>
  <si>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</si>
  <si>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</si>
  <si>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</si>
  <si>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</si>
  <si>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</si>
  <si>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</si>
  <si>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</si>
  <si>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</si>
  <si>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</si>
  <si>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</si>
  <si>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</si>
  <si>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</si>
  <si>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</si>
  <si>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</si>
  <si>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</si>
  <si>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</si>
  <si>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</si>
  <si>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</si>
  <si>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</si>
  <si>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</si>
  <si>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</si>
  <si>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</si>
  <si>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</si>
  <si>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</si>
  <si>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</si>
  <si>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</si>
  <si>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</si>
  <si>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</si>
  <si>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</si>
  <si>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</si>
  <si>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</si>
  <si>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</si>
  <si>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</si>
  <si>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</si>
  <si>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</si>
  <si>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</si>
  <si>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</si>
  <si>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</si>
  <si>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</si>
  <si>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</si>
  <si>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</si>
  <si>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</si>
  <si>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</si>
  <si>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</si>
  <si>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</si>
  <si>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</si>
  <si>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</si>
  <si>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</si>
  <si>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</si>
  <si>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</si>
  <si>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</si>
  <si>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</si>
  <si>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</si>
  <si>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</si>
  <si>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</si>
  <si>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</si>
  <si>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</si>
  <si>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</si>
  <si>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</si>
  <si>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</si>
  <si>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</si>
  <si>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</si>
  <si>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</si>
  <si>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</si>
  <si>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</si>
  <si>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</si>
  <si>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</si>
  <si>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</si>
  <si>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</si>
  <si>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</si>
  <si>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</si>
  <si>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</si>
  <si>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</si>
  <si>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</si>
  <si>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</si>
  <si>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</si>
  <si>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</si>
  <si>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</si>
  <si>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</si>
  <si>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</si>
  <si>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</si>
  <si>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</si>
  <si>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</si>
  <si>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</si>
  <si>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</si>
  <si>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</si>
  <si>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</si>
  <si>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</si>
  <si>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</si>
  <si>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</si>
  <si>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</si>
  <si>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</si>
  <si>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</si>
  <si>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</si>
  <si>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</si>
  <si>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</si>
  <si>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</si>
  <si>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</si>
  <si>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</si>
  <si>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</si>
  <si>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</si>
  <si>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</si>
  <si>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</si>
  <si>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</si>
  <si>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</si>
  <si>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</si>
  <si>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</si>
  <si>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</si>
  <si>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</si>
  <si>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</si>
  <si>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</si>
  <si>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</si>
  <si>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</si>
  <si>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</si>
  <si>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</si>
  <si>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</si>
  <si>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</si>
  <si>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</si>
  <si>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</si>
  <si>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</si>
  <si>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</si>
  <si>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</si>
  <si>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</si>
  <si>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</si>
  <si>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</si>
  <si>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</si>
  <si>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</si>
  <si>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</si>
  <si>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</si>
  <si>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</si>
  <si>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</si>
  <si>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</si>
  <si>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</si>
  <si>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</si>
  <si>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</si>
  <si>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</si>
  <si>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</si>
  <si>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</si>
  <si>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</si>
  <si>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</si>
  <si>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</si>
  <si>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</si>
  <si>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</si>
  <si>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</si>
  <si>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</si>
  <si>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</si>
  <si>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</si>
  <si>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</si>
  <si>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</si>
  <si>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</si>
  <si>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</si>
  <si>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</si>
  <si>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</si>
  <si>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</si>
  <si>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</si>
  <si>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</si>
  <si>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</si>
  <si>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</si>
  <si>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</si>
  <si>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</si>
  <si>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</si>
  <si>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</si>
  <si>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</si>
  <si>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</si>
  <si>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</si>
  <si>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</si>
  <si>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</si>
  <si>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</si>
  <si>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</si>
  <si>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</si>
  <si>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</si>
  <si>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</si>
  <si>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</si>
  <si>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</si>
  <si>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</si>
  <si>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</si>
  <si>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</si>
  <si>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</si>
  <si>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</si>
  <si>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</si>
  <si>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</si>
  <si>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</si>
  <si>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</si>
  <si>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</si>
  <si>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</si>
  <si>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</si>
  <si>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</si>
  <si>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</si>
  <si>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</si>
  <si>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</si>
  <si>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</si>
  <si>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</si>
  <si>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</si>
  <si>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</si>
  <si>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</si>
  <si>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</si>
  <si>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</si>
  <si>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</si>
  <si>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</si>
  <si>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</si>
  <si>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</si>
  <si>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</si>
  <si>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</si>
  <si>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</si>
  <si>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</si>
  <si>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</si>
  <si>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</si>
  <si>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</si>
  <si>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</si>
  <si>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</si>
  <si>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</si>
  <si>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</si>
  <si>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</si>
  <si>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</si>
  <si>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</si>
  <si>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</si>
  <si>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</si>
  <si>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</si>
  <si>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</si>
  <si>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</si>
  <si>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</si>
  <si>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</si>
  <si>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</si>
  <si>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</si>
  <si>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</si>
  <si>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</si>
  <si>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</si>
  <si>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</si>
  <si>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</si>
  <si>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</si>
  <si>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</si>
  <si>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</si>
  <si>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</si>
  <si>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</si>
  <si>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</si>
  <si>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</si>
  <si>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</si>
  <si>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</si>
  <si>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</si>
  <si>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</si>
  <si>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</si>
  <si>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</si>
  <si>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</si>
  <si>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</si>
  <si>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</si>
  <si>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</si>
  <si>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</si>
  <si>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</si>
  <si>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</si>
  <si>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</si>
  <si>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</si>
  <si>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</si>
  <si>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</si>
  <si>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</si>
  <si>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</si>
  <si>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</si>
  <si>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</si>
  <si>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</si>
  <si>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</si>
  <si>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</si>
  <si>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</si>
  <si>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</si>
  <si>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</si>
  <si>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</si>
  <si>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</si>
  <si>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</si>
  <si>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</si>
  <si>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</si>
  <si>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</si>
  <si>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</si>
  <si>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</si>
  <si>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</si>
  <si>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</si>
  <si>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</si>
  <si>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</si>
  <si>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</si>
  <si>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</si>
  <si>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</si>
  <si>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</si>
  <si>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</si>
  <si>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</si>
  <si>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</si>
  <si>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</si>
  <si>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</si>
  <si>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</si>
  <si>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</si>
  <si>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</si>
  <si>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</si>
  <si>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</si>
  <si>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</si>
  <si>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</si>
  <si>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</si>
  <si>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</si>
  <si>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</si>
  <si>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</si>
  <si>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</si>
  <si>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</si>
  <si>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</si>
  <si>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</si>
  <si>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</si>
  <si>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</si>
  <si>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</si>
  <si>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</si>
  <si>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</si>
  <si>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</si>
  <si>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</si>
  <si>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</si>
  <si>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</si>
  <si>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</si>
  <si>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</si>
  <si>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</si>
  <si>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</si>
  <si>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</si>
  <si>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</si>
  <si>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</si>
  <si>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</si>
  <si>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</si>
  <si>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</si>
  <si>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</si>
  <si>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</si>
  <si>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</si>
  <si>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</si>
  <si>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</si>
  <si>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</si>
  <si>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</si>
  <si>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</si>
  <si>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</si>
  <si>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</si>
  <si>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</si>
  <si>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</si>
  <si>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</si>
  <si>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</si>
  <si>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</si>
  <si>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</si>
  <si>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</si>
  <si>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</si>
  <si>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</si>
  <si>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</si>
  <si>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</si>
  <si>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</si>
  <si>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</si>
  <si>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</si>
  <si>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</si>
  <si>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</si>
  <si>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</si>
  <si>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</si>
  <si>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</si>
  <si>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</si>
  <si>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</si>
  <si>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</si>
  <si>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</si>
  <si>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</si>
  <si>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</si>
  <si>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</si>
  <si>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</si>
  <si>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</si>
  <si>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</si>
  <si>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</si>
  <si>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</si>
  <si>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</si>
  <si>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</si>
  <si>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</si>
  <si>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</si>
  <si>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</si>
  <si>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</si>
  <si>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</si>
  <si>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</si>
  <si>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</si>
  <si>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</si>
  <si>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</si>
  <si>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</si>
  <si>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</si>
  <si>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</si>
  <si>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</si>
  <si>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</si>
  <si>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</si>
  <si>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</si>
  <si>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</si>
  <si>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</si>
  <si>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</si>
  <si>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</si>
  <si>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</si>
  <si>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</si>
  <si>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</si>
  <si>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</si>
  <si>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</si>
  <si>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</si>
  <si>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</si>
  <si>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</si>
  <si>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</si>
  <si>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</si>
  <si>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</si>
  <si>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</si>
  <si>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</si>
  <si>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</si>
  <si>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</si>
  <si>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</si>
  <si>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</si>
  <si>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</si>
  <si>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</si>
  <si>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</si>
  <si>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</si>
  <si>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</si>
  <si>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</si>
  <si>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</si>
  <si>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</si>
  <si>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</si>
  <si>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</si>
  <si>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</si>
  <si>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</si>
  <si>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</si>
  <si>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</si>
  <si>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</si>
  <si>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</si>
  <si>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</si>
  <si>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</si>
  <si>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</si>
  <si>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</si>
  <si>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</si>
  <si>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</si>
  <si>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</si>
  <si>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</si>
  <si>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</si>
  <si>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</si>
  <si>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</si>
  <si>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</si>
  <si>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</si>
  <si>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</si>
  <si>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</si>
  <si>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</si>
  <si>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</si>
  <si>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</si>
  <si>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</si>
  <si>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</si>
  <si>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</si>
  <si>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</si>
  <si>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</si>
  <si>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</si>
  <si>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</si>
  <si>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</si>
  <si>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</si>
  <si>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</si>
  <si>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</si>
  <si>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</si>
  <si>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</si>
  <si>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</si>
  <si>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</si>
  <si>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</si>
  <si>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</si>
  <si>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</si>
  <si>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</si>
  <si>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</si>
  <si>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</si>
  <si>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</si>
  <si>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</si>
  <si>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</si>
  <si>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</si>
  <si>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</si>
  <si>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</si>
  <si>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</si>
  <si>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</si>
  <si>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</si>
  <si>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</si>
  <si>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</si>
  <si>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</si>
  <si>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</si>
  <si>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</si>
  <si>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</si>
  <si>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</si>
  <si>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</si>
  <si>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</si>
  <si>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</si>
  <si>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</si>
  <si>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</si>
  <si>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</si>
  <si>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</si>
  <si>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</si>
  <si>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</si>
  <si>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</si>
  <si>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</si>
  <si>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</si>
  <si>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</si>
  <si>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</si>
  <si>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</si>
  <si>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</si>
  <si>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</si>
  <si>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</si>
  <si>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</si>
  <si>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</si>
  <si>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</si>
  <si>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</si>
  <si>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</si>
  <si>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</si>
  <si>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</si>
  <si>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</si>
  <si>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</si>
  <si>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</si>
  <si>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</si>
  <si>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</si>
  <si>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</si>
  <si>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</si>
  <si>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</si>
  <si>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</si>
  <si>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</si>
  <si>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</si>
  <si>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</si>
  <si>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</si>
  <si>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</si>
  <si>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</si>
  <si>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</si>
  <si>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</si>
  <si>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</si>
  <si>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</si>
  <si>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</si>
  <si>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</si>
  <si>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</si>
  <si>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</si>
  <si>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</si>
  <si>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</si>
  <si>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</si>
  <si>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</si>
  <si>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</si>
  <si>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</si>
  <si>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</si>
  <si>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</si>
  <si>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</si>
  <si>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</si>
  <si>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</si>
  <si>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</si>
  <si>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</si>
  <si>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</si>
  <si>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</si>
  <si>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</si>
  <si>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</si>
  <si>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</si>
  <si>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</si>
  <si>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</si>
  <si>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</si>
  <si>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</si>
  <si>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</si>
  <si>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</si>
  <si>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</si>
  <si>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</si>
  <si>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</si>
  <si>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</si>
  <si>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</si>
  <si>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</si>
  <si>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</si>
  <si>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</si>
  <si>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</si>
  <si>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</si>
  <si>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</si>
  <si>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</si>
  <si>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</si>
  <si>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</si>
  <si>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</si>
  <si>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</si>
  <si>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</si>
  <si>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</si>
  <si>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</si>
  <si>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</si>
  <si>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</si>
  <si>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</si>
  <si>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</si>
  <si>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</si>
  <si>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</si>
  <si>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</si>
  <si>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</si>
  <si>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</si>
  <si>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</si>
  <si>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</si>
  <si>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</si>
  <si>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</si>
  <si>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</si>
  <si>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</si>
  <si>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</si>
  <si>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</si>
  <si>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</si>
  <si>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</si>
  <si>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</si>
  <si>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</si>
  <si>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</si>
  <si>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</si>
  <si>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</si>
  <si>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</si>
  <si>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</si>
  <si>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</si>
  <si>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</si>
  <si>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</si>
  <si>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</si>
  <si>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</si>
  <si>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</si>
  <si>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</si>
  <si>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</si>
  <si>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</si>
  <si>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</si>
  <si>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</si>
  <si>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</si>
  <si>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</si>
  <si>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</si>
  <si>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</si>
  <si>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</si>
  <si>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</si>
  <si>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</si>
  <si>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</si>
  <si>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</si>
  <si>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</si>
  <si>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</si>
  <si>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</si>
  <si>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</si>
  <si>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</si>
  <si>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</si>
  <si>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</si>
  <si>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</si>
  <si>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</si>
  <si>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</si>
  <si>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</si>
  <si>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</si>
  <si>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</si>
  <si>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</si>
  <si>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</si>
  <si>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</si>
  <si>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</si>
  <si>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</si>
  <si>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</si>
  <si>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</si>
  <si>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</si>
  <si>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</si>
  <si>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</si>
  <si>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</si>
  <si>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</si>
  <si>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</si>
  <si>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</si>
  <si>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</si>
  <si>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</si>
  <si>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</si>
  <si>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</si>
  <si>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</si>
  <si>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</si>
  <si>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</si>
  <si>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</si>
  <si>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</si>
  <si>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</si>
  <si>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</si>
  <si>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</si>
  <si>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</si>
  <si>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</si>
  <si>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</si>
  <si>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</si>
  <si>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</si>
  <si>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</si>
  <si>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</si>
  <si>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</si>
  <si>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</si>
  <si>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</si>
  <si>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</si>
  <si>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</si>
  <si>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</si>
  <si>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</si>
  <si>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</si>
  <si>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</si>
  <si>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</si>
  <si>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</si>
  <si>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</si>
  <si>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</si>
  <si>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</si>
  <si>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</si>
  <si>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</si>
  <si>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</si>
  <si>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</si>
  <si>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</si>
  <si>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</si>
  <si>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</si>
  <si>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</si>
  <si>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</si>
  <si>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</si>
  <si>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</si>
  <si>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</si>
  <si>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</si>
  <si>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</si>
  <si>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</si>
  <si>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</si>
  <si>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</si>
  <si>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</si>
  <si>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</si>
  <si>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</si>
  <si>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</si>
  <si>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</si>
  <si>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</si>
  <si>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</si>
  <si>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</si>
  <si>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</si>
  <si>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</si>
  <si>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</si>
  <si>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</si>
  <si>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</si>
  <si>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</si>
  <si>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</si>
  <si>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</si>
  <si>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</si>
  <si>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</si>
  <si>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</si>
  <si>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</si>
  <si>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</si>
  <si>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</si>
  <si>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</si>
  <si>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</si>
  <si>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</si>
  <si>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</si>
  <si>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</si>
  <si>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</si>
  <si>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</si>
  <si>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</si>
  <si>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</si>
  <si>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</si>
  <si>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</si>
  <si>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</si>
  <si>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</si>
  <si>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</si>
  <si>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</si>
  <si>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</si>
  <si>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</si>
  <si>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</si>
  <si>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</si>
  <si>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</si>
  <si>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</si>
  <si>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</si>
  <si>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</si>
  <si>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</si>
  <si>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</si>
  <si>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</si>
  <si>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</si>
  <si>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</si>
  <si>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</si>
  <si>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</si>
  <si>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</si>
  <si>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</si>
  <si>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</si>
  <si>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</si>
  <si>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</si>
  <si>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</si>
  <si>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</si>
  <si>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</si>
  <si>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</si>
  <si>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</si>
  <si>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</si>
  <si>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</si>
  <si>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</si>
  <si>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</si>
  <si>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</si>
  <si>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</si>
  <si>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</si>
  <si>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</si>
  <si>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</si>
  <si>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</si>
  <si>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</si>
  <si>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</si>
  <si>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</si>
  <si>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</si>
  <si>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</si>
  <si>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</si>
  <si>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</si>
  <si>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</si>
  <si>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</si>
  <si>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</si>
  <si>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</si>
  <si>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</si>
  <si>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</si>
  <si>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</si>
  <si>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</si>
  <si>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</si>
  <si>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</si>
  <si>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</si>
  <si>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</si>
  <si>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</si>
  <si>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</si>
  <si>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</si>
  <si>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</si>
  <si>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</si>
  <si>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</si>
  <si>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</si>
  <si>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</si>
  <si>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</si>
  <si>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</si>
  <si>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</si>
  <si>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</si>
  <si>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</si>
  <si>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</si>
  <si>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</si>
  <si>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</si>
  <si>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</si>
  <si>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</si>
  <si>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</si>
  <si>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</si>
  <si>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</si>
  <si>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</si>
  <si>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</si>
  <si>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</si>
  <si>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</si>
  <si>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</si>
  <si>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</si>
  <si>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</si>
  <si>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</si>
  <si>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</si>
  <si>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</si>
  <si>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</si>
  <si>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</si>
  <si>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</si>
  <si>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</si>
  <si>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</si>
  <si>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</si>
  <si>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</si>
  <si>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</si>
  <si>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</si>
  <si>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</si>
  <si>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</si>
  <si>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</si>
  <si>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</si>
  <si>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</si>
  <si>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</si>
  <si>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</si>
  <si>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</si>
  <si>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</si>
  <si>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</si>
  <si>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</si>
  <si>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</si>
  <si>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</si>
  <si>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</si>
  <si>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</si>
  <si>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</si>
  <si>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</si>
  <si>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</si>
  <si>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</si>
  <si>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</si>
  <si>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</si>
  <si>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</si>
  <si>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</si>
  <si>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</si>
  <si>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</si>
  <si>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</si>
  <si>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</si>
  <si>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</si>
  <si>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</si>
  <si>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</si>
  <si>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</si>
  <si>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</si>
  <si>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</si>
  <si>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</si>
  <si>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</si>
  <si>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</si>
  <si>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</si>
  <si>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</si>
  <si>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</si>
  <si>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</si>
  <si>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</si>
  <si>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</si>
  <si>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</si>
  <si>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</si>
  <si>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</si>
  <si>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</si>
  <si>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</si>
  <si>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</si>
  <si>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</si>
  <si>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</si>
  <si>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</si>
  <si>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</si>
  <si>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</si>
  <si>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</si>
  <si>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</si>
  <si>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</si>
  <si>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</si>
  <si>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</si>
  <si>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</si>
  <si>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</si>
  <si>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</si>
  <si>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</si>
  <si>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</si>
  <si>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</si>
  <si>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</si>
  <si>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</si>
  <si>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</si>
  <si>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</si>
  <si>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</si>
  <si>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</si>
  <si>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</si>
  <si>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</si>
  <si>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</si>
  <si>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</si>
  <si>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</si>
  <si>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</si>
  <si>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</si>
  <si>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</si>
  <si>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</si>
  <si>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</si>
  <si>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</si>
  <si>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</si>
  <si>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</si>
  <si>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</si>
  <si>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</si>
  <si>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</si>
  <si>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</si>
  <si>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</si>
  <si>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</si>
  <si>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</si>
  <si>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</si>
  <si>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</si>
  <si>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</si>
  <si>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</si>
  <si>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</si>
  <si>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</si>
  <si>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</si>
  <si>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</si>
  <si>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</si>
  <si>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</si>
  <si>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</si>
  <si>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</si>
  <si>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</si>
  <si>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</si>
  <si>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</si>
  <si>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</si>
  <si>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</si>
  <si>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</si>
  <si>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</si>
  <si>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</si>
  <si>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</si>
  <si>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</si>
  <si>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</si>
  <si>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</si>
  <si>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</si>
  <si>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</si>
  <si>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</si>
  <si>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</si>
  <si>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</si>
  <si>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</si>
  <si>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</si>
  <si>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</si>
  <si>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</si>
  <si>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</si>
  <si>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</si>
  <si>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</si>
  <si>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</si>
  <si>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</si>
  <si>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</si>
  <si>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</si>
  <si>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</si>
  <si>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</si>
  <si>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</si>
  <si>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</si>
  <si>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</si>
  <si>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</si>
  <si>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</si>
  <si>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</si>
  <si>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</si>
  <si>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</si>
  <si>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</si>
  <si>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</si>
  <si>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</si>
  <si>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</si>
  <si>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</si>
  <si>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</si>
  <si>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</si>
  <si>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</si>
  <si>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</si>
  <si>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</si>
  <si>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</si>
  <si>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</si>
  <si>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</si>
  <si>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</si>
  <si>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</si>
  <si>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</si>
  <si>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</si>
  <si>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</si>
  <si>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</si>
  <si>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</si>
  <si>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</si>
  <si>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</si>
  <si>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</si>
  <si>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</si>
  <si>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</si>
  <si>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</si>
  <si>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</si>
  <si>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</si>
  <si>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</si>
  <si>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</si>
  <si>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</si>
  <si>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</si>
  <si>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</si>
  <si>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</si>
  <si>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</si>
  <si>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</si>
  <si>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</si>
  <si>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</si>
  <si>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</si>
  <si>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</si>
  <si>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</si>
  <si>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</si>
  <si>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</si>
  <si>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</si>
  <si>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</si>
  <si>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</si>
  <si>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</si>
  <si>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</si>
  <si>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</si>
  <si>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</si>
  <si>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</si>
  <si>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</si>
  <si>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</si>
  <si>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</si>
  <si>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</si>
  <si>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</si>
  <si>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</si>
  <si>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</si>
  <si>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</si>
  <si>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</si>
  <si>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</si>
  <si>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</si>
  <si>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</si>
  <si>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</si>
  <si>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</si>
  <si>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</si>
  <si>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</si>
  <si>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</si>
  <si>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</si>
  <si>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</si>
  <si>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</si>
  <si>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</si>
  <si>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</si>
  <si>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</si>
  <si>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</si>
  <si>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</si>
  <si>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</si>
  <si>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</si>
  <si>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</si>
  <si>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</si>
  <si>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</si>
  <si>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</si>
  <si>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</si>
  <si>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</si>
  <si>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</si>
  <si>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</si>
  <si>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</si>
  <si>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</si>
  <si>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</si>
  <si>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</si>
  <si>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</si>
  <si>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</si>
  <si>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</si>
  <si>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</si>
  <si>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</si>
  <si>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</si>
  <si>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</si>
  <si>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</si>
  <si>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</si>
  <si>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</si>
  <si>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</si>
  <si>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</si>
  <si>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</si>
  <si>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</si>
  <si>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</si>
  <si>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</si>
  <si>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</si>
  <si>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</si>
  <si>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</si>
  <si>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</si>
  <si>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</si>
  <si>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</si>
  <si>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</si>
  <si>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</si>
  <si>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</si>
  <si>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</si>
  <si>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</si>
  <si>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</si>
  <si>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</si>
  <si>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</si>
  <si>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</si>
  <si>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</si>
  <si>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</si>
  <si>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</si>
  <si>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</si>
  <si>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</si>
  <si>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</si>
  <si>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</si>
  <si>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</si>
  <si>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</si>
  <si>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</si>
  <si>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</si>
  <si>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</si>
  <si>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</si>
  <si>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</si>
  <si>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</si>
  <si>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</si>
  <si>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</si>
  <si>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</si>
  <si>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</si>
  <si>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</si>
  <si>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</si>
  <si>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</si>
  <si>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</si>
  <si>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</si>
  <si>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</si>
  <si>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</si>
  <si>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</si>
  <si>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</si>
  <si>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</si>
  <si>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</si>
  <si>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</si>
  <si>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</si>
  <si>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</si>
  <si>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</si>
  <si>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</si>
  <si>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</si>
  <si>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</si>
  <si>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</si>
  <si>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</si>
  <si>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</si>
  <si>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</si>
  <si>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</si>
  <si>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</si>
  <si>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</si>
  <si>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</si>
  <si>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</si>
  <si>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</si>
  <si>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</si>
  <si>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</si>
  <si>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</si>
  <si>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</si>
  <si>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</si>
  <si>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</si>
  <si>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</si>
  <si>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</si>
  <si>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</si>
  <si>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</si>
  <si>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</si>
  <si>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</si>
  <si>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</si>
  <si>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</si>
  <si>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</si>
  <si>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</si>
  <si>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</si>
  <si>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</si>
  <si>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</si>
  <si>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</si>
  <si>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</si>
  <si>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</si>
  <si>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</si>
  <si>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</si>
  <si>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</si>
  <si>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</si>
  <si>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</si>
  <si>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</si>
  <si>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</si>
  <si>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</si>
  <si>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</si>
  <si>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</si>
  <si>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</si>
  <si>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</si>
  <si>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</si>
  <si>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</si>
  <si>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</si>
  <si>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</si>
  <si>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</si>
  <si>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</si>
  <si>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</si>
  <si>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</si>
  <si>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</si>
  <si>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</si>
  <si>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</si>
  <si>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</si>
  <si>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</si>
  <si>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</si>
  <si>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</si>
  <si>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</si>
  <si>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</si>
  <si>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</si>
  <si>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</si>
  <si>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</si>
  <si>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</si>
  <si>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</si>
  <si>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</si>
  <si>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</si>
  <si>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</si>
  <si>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</si>
  <si>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</si>
  <si>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</si>
  <si>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</si>
  <si>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</si>
  <si>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</si>
  <si>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</si>
  <si>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</si>
  <si>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</si>
  <si>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</si>
  <si>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</si>
  <si>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</si>
  <si>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</si>
  <si>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</si>
  <si>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</si>
  <si>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</si>
  <si>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</si>
  <si>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</si>
  <si>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</si>
  <si>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</si>
  <si>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</si>
  <si>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</si>
  <si>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</si>
  <si>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</si>
  <si>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</si>
  <si>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</si>
  <si>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</si>
  <si>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</si>
  <si>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</si>
  <si>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</si>
  <si>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</si>
  <si>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</si>
  <si>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</si>
  <si>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</si>
  <si>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</si>
  <si>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</si>
  <si>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</si>
  <si>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</si>
  <si>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</si>
  <si>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</si>
  <si>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</si>
  <si>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</si>
  <si>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</si>
  <si>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</si>
  <si>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</si>
  <si>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</si>
  <si>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</si>
  <si>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</si>
  <si>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</si>
  <si>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</si>
  <si>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</si>
  <si>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</si>
  <si>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</si>
  <si>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</si>
  <si>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</si>
  <si>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</si>
  <si>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</si>
  <si>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</si>
  <si>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</si>
  <si>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</si>
  <si>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</si>
  <si>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</si>
  <si>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</si>
  <si>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</si>
  <si>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</si>
  <si>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</si>
  <si>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</si>
  <si>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</si>
  <si>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</si>
  <si>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</si>
  <si>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</si>
  <si>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</si>
  <si>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</si>
  <si>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</si>
  <si>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</si>
  <si>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</si>
  <si>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</si>
  <si>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</si>
  <si>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</si>
  <si>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</si>
  <si>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</si>
  <si>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</si>
  <si>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</si>
  <si>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</si>
  <si>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</si>
  <si>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</si>
  <si>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</si>
  <si>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</si>
  <si>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</si>
  <si>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</si>
  <si>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</si>
  <si>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</si>
  <si>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</si>
  <si>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</si>
  <si>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</si>
  <si>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</si>
  <si>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</si>
  <si>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</si>
  <si>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</si>
  <si>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</si>
  <si>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</si>
  <si>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</si>
  <si>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</si>
  <si>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</si>
  <si>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</si>
  <si>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</si>
  <si>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</si>
  <si>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</si>
  <si>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</si>
  <si>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</si>
  <si>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</si>
  <si>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</si>
  <si>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</si>
  <si>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</si>
  <si>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</si>
  <si>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</si>
  <si>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</si>
  <si>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</si>
  <si>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</si>
  <si>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</si>
  <si>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</si>
  <si>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</si>
  <si>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</si>
  <si>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</si>
  <si>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</si>
  <si>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</si>
  <si>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</si>
  <si>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</si>
  <si>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</si>
  <si>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</si>
  <si>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</si>
  <si>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</si>
  <si>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</si>
  <si>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</si>
  <si>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</si>
  <si>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</si>
  <si>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</si>
  <si>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</si>
  <si>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</si>
  <si>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</si>
  <si>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</si>
  <si>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</si>
  <si>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</si>
  <si>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</si>
  <si>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</si>
  <si>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</si>
  <si>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</si>
  <si>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</si>
  <si>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</si>
  <si>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</si>
  <si>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</si>
  <si>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</si>
  <si>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</si>
  <si>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</si>
  <si>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</si>
  <si>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</si>
  <si>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</si>
  <si>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</si>
  <si>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</si>
  <si>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</si>
  <si>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</si>
  <si>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</si>
  <si>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</si>
  <si>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</si>
  <si>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</si>
  <si>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</si>
  <si>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</si>
  <si>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</si>
  <si>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</si>
  <si>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</si>
  <si>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</si>
  <si>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</si>
  <si>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</si>
  <si>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</si>
  <si>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</si>
  <si>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</si>
  <si>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</si>
  <si>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</si>
  <si>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</si>
  <si>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</si>
  <si>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</si>
  <si>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</si>
  <si>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</si>
  <si>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</si>
  <si>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</si>
  <si>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</si>
  <si>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</si>
  <si>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</si>
  <si>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</si>
  <si>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</si>
  <si>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</si>
  <si>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</si>
  <si>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</si>
  <si>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</si>
  <si>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</si>
  <si>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</si>
  <si>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</si>
  <si>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</si>
  <si>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</si>
  <si>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</si>
  <si>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</si>
  <si>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</si>
  <si>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</si>
  <si>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</si>
  <si>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</si>
  <si>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</si>
  <si>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</si>
  <si>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</si>
  <si>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</si>
  <si>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</si>
  <si>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</si>
  <si>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</si>
  <si>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</si>
  <si>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</si>
  <si>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</si>
  <si>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</si>
  <si>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</si>
  <si>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</si>
  <si>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</si>
  <si>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</si>
  <si>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</si>
  <si>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</si>
  <si>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</si>
  <si>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</si>
  <si>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</si>
  <si>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</si>
  <si>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</si>
  <si>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</si>
  <si>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</si>
  <si>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</si>
  <si>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</si>
  <si>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</si>
  <si>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</si>
  <si>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</si>
  <si>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</si>
  <si>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</si>
  <si>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</si>
  <si>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</si>
  <si>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</si>
  <si>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</si>
  <si>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</si>
  <si>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</si>
  <si>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</si>
  <si>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</si>
  <si>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</si>
  <si>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</si>
  <si>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</si>
  <si>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</si>
  <si>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</si>
  <si>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</si>
  <si>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</si>
  <si>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</si>
  <si>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</si>
  <si>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</si>
  <si>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</si>
  <si>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</si>
  <si>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</si>
  <si>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</si>
  <si>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</si>
  <si>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</si>
  <si>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</si>
  <si>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</si>
  <si>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</si>
  <si>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</si>
  <si>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</si>
  <si>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</si>
  <si>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</si>
  <si>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</si>
  <si>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</si>
  <si>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</si>
  <si>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</si>
  <si>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</si>
  <si>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</si>
  <si>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</si>
  <si>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</si>
  <si>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</si>
  <si>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</si>
  <si>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</si>
  <si>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</si>
  <si>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</si>
  <si>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</si>
  <si>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</si>
  <si>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</si>
  <si>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</si>
  <si>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</si>
  <si>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</si>
  <si>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</si>
  <si>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</si>
  <si>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</si>
  <si>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</si>
  <si>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</si>
  <si>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</si>
  <si>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</si>
  <si>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</si>
  <si>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</si>
  <si>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</si>
  <si>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</si>
  <si>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</si>
  <si>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</si>
  <si>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</si>
  <si>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</si>
  <si>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</si>
  <si>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</si>
  <si>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</si>
  <si>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</si>
  <si>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</si>
  <si>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</si>
  <si>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</si>
  <si>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</si>
  <si>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</si>
  <si>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</si>
  <si>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</si>
  <si>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</si>
  <si>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</si>
  <si>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</si>
  <si>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</si>
  <si>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</si>
  <si>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</si>
  <si>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</si>
  <si>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</si>
  <si>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</si>
  <si>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</si>
  <si>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</si>
  <si>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</si>
  <si>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</si>
  <si>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</si>
  <si>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</si>
  <si>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</si>
  <si>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</si>
  <si>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</si>
  <si>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</si>
  <si>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</si>
  <si>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</si>
  <si>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</si>
  <si>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</si>
  <si>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</si>
  <si>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</si>
  <si>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</si>
  <si>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</si>
  <si>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</si>
  <si>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</si>
  <si>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</si>
  <si>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</si>
  <si>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</si>
  <si>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</si>
  <si>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</si>
  <si>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</si>
  <si>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</si>
  <si>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</si>
  <si>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</si>
  <si>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</si>
  <si>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</si>
  <si>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</si>
  <si>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</si>
  <si>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</si>
  <si>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</si>
  <si>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</si>
  <si>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</si>
  <si>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</si>
  <si>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</si>
  <si>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</si>
  <si>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</si>
  <si>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</si>
  <si>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</si>
  <si>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</si>
  <si>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</si>
  <si>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</si>
  <si>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</si>
  <si>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</si>
  <si>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</si>
  <si>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</si>
  <si>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</si>
  <si>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</si>
  <si>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</si>
  <si>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</si>
  <si>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</si>
  <si>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</si>
  <si>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</si>
  <si>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</si>
  <si>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</si>
  <si>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</si>
  <si>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</si>
  <si>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</si>
  <si>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</si>
  <si>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</si>
  <si>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</si>
  <si>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</si>
  <si>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</si>
  <si>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</si>
  <si>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</si>
  <si>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</si>
  <si>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</si>
  <si>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</si>
  <si>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</si>
  <si>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</si>
  <si>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</si>
  <si>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</si>
  <si>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</si>
  <si>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</si>
  <si>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</si>
  <si>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</si>
  <si>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</si>
  <si>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</si>
  <si>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</si>
  <si>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</si>
  <si>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</si>
  <si>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</si>
  <si>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</si>
  <si>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</si>
  <si>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</si>
  <si>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</si>
  <si>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</si>
  <si>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</si>
  <si>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</si>
  <si>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</si>
  <si>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</si>
  <si>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</si>
  <si>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</si>
  <si>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</si>
  <si>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</si>
  <si>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</si>
  <si>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</si>
  <si>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</si>
  <si>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</si>
  <si>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</si>
  <si>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</si>
  <si>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</si>
  <si>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</si>
  <si>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</si>
  <si>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</si>
  <si>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</si>
  <si>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</si>
  <si>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</si>
  <si>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</si>
  <si>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</si>
  <si>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</si>
  <si>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</si>
  <si>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</si>
  <si>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</si>
  <si>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</si>
  <si>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</si>
  <si>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</si>
  <si>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</si>
  <si>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</si>
  <si>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</si>
  <si>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</si>
  <si>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</si>
  <si>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</si>
  <si>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</si>
  <si>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</si>
  <si>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</si>
  <si>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</si>
  <si>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</si>
  <si>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</si>
  <si>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</si>
  <si>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</si>
  <si>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</si>
  <si>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</si>
  <si>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</si>
  <si>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</si>
  <si>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</si>
  <si>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</si>
  <si>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</si>
  <si>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</si>
  <si>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</si>
  <si>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</si>
  <si>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</si>
  <si>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</si>
  <si>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</si>
  <si>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</si>
  <si>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</si>
  <si>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</si>
  <si>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</si>
  <si>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</si>
  <si>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</si>
  <si>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</si>
  <si>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</si>
  <si>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</si>
  <si>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</si>
  <si>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</si>
  <si>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</si>
  <si>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</si>
  <si>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</si>
  <si>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</si>
  <si>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</si>
  <si>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</si>
  <si>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</si>
  <si>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</si>
  <si>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</si>
  <si>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</si>
  <si>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</si>
  <si>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</si>
  <si>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</si>
  <si>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</si>
  <si>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</si>
  <si>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</si>
  <si>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</si>
  <si>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</si>
  <si>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</si>
  <si>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</si>
  <si>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</si>
  <si>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</si>
  <si>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</si>
  <si>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</si>
  <si>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</si>
  <si>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</si>
  <si>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</si>
  <si>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</si>
  <si>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</si>
  <si>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</si>
  <si>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</si>
  <si>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</si>
  <si>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</si>
  <si>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</si>
  <si>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</si>
  <si>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</si>
  <si>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</si>
  <si>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</si>
  <si>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</si>
  <si>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</si>
  <si>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</si>
  <si>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</si>
  <si>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</si>
  <si>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</si>
  <si>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</si>
  <si>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</si>
  <si>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</si>
  <si>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</si>
  <si>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</si>
  <si>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</si>
  <si>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</si>
  <si>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</si>
  <si>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</si>
  <si>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</si>
  <si>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</si>
  <si>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</si>
  <si>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</si>
  <si>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</si>
  <si>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</si>
  <si>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</si>
  <si>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</si>
  <si>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</si>
  <si>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</si>
  <si>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</si>
  <si>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</si>
  <si>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</si>
  <si>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</si>
  <si>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</si>
  <si>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</si>
  <si>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</si>
  <si>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</si>
  <si>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</si>
  <si>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</si>
  <si>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</si>
  <si>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</si>
  <si>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</si>
  <si>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</si>
  <si>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</si>
  <si>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</si>
  <si>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</si>
  <si>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</si>
  <si>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</si>
  <si>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</si>
  <si>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</si>
  <si>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</si>
  <si>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</si>
  <si>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</si>
  <si>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</si>
  <si>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</si>
  <si>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</si>
  <si>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</si>
  <si>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</si>
  <si>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</si>
  <si>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</si>
  <si>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</si>
  <si>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</si>
  <si>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</si>
  <si>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</si>
  <si>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</si>
  <si>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</si>
  <si>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</si>
  <si>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</si>
  <si>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</si>
  <si>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</si>
  <si>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</si>
  <si>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</si>
  <si>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</si>
  <si>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</si>
  <si>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</si>
  <si>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</si>
  <si>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</si>
  <si>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</si>
  <si>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</si>
  <si>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</si>
  <si>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</si>
  <si>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</si>
  <si>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</si>
  <si>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</si>
  <si>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</si>
  <si>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</si>
  <si>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</si>
  <si>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</si>
  <si>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</si>
  <si>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</si>
  <si>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</si>
  <si>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</si>
  <si>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</si>
  <si>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</si>
  <si>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</si>
  <si>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</si>
  <si>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</si>
  <si>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</si>
  <si>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</si>
  <si>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</si>
  <si>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</si>
  <si>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</si>
  <si>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</si>
  <si>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</si>
  <si>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</si>
  <si>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</si>
  <si>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</si>
  <si>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</si>
  <si>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</si>
  <si>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</si>
  <si>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</si>
  <si>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</si>
  <si>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</si>
  <si>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</si>
  <si>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</si>
  <si>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</si>
  <si>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</si>
  <si>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</si>
  <si>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</si>
  <si>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</si>
  <si>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</si>
  <si>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</si>
  <si>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</si>
  <si>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</si>
  <si>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</si>
  <si>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</si>
  <si>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</si>
  <si>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</si>
  <si>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</si>
  <si>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</si>
  <si>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</si>
  <si>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</si>
  <si>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</si>
  <si>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</si>
  <si>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</si>
  <si>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</si>
  <si>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</si>
  <si>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</si>
  <si>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</si>
  <si>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</si>
  <si>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</si>
  <si>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</si>
  <si>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</si>
  <si>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</si>
  <si>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</si>
  <si>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</si>
  <si>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</si>
  <si>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</si>
  <si>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</si>
  <si>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</si>
  <si>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</si>
  <si>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</si>
  <si>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</si>
  <si>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</si>
  <si>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</si>
  <si>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</si>
  <si>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</si>
  <si>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</si>
  <si>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</si>
  <si>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</si>
  <si>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</si>
  <si>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</si>
  <si>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</si>
  <si>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</si>
  <si>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</si>
  <si>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</si>
  <si>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</si>
  <si>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</si>
  <si>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</si>
  <si>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</si>
  <si>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</si>
  <si>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</si>
  <si>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</si>
  <si>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</si>
  <si>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</si>
  <si>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</si>
  <si>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</si>
  <si>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</si>
  <si>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</si>
  <si>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</si>
  <si>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</si>
  <si>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</si>
  <si>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</si>
  <si>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</si>
  <si>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</si>
  <si>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</si>
  <si>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</si>
  <si>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</si>
  <si>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</si>
  <si>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</si>
  <si>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</si>
  <si>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</si>
  <si>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</si>
  <si>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</si>
  <si>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</si>
  <si>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</si>
  <si>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</si>
  <si>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</si>
  <si>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</si>
  <si>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</si>
  <si>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</si>
  <si>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</si>
  <si>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</si>
  <si>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</si>
  <si>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</si>
  <si>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</si>
  <si>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</si>
  <si>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</si>
  <si>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</si>
  <si>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</si>
  <si>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</si>
  <si>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</si>
  <si>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</si>
  <si>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</si>
  <si>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</si>
  <si>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</si>
  <si>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</si>
  <si>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</si>
  <si>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</si>
  <si>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</si>
  <si>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</si>
  <si>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</si>
  <si>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</si>
  <si>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</si>
  <si>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</si>
  <si>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</si>
  <si>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</si>
  <si>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</si>
  <si>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</si>
  <si>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</si>
  <si>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</si>
  <si>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</si>
  <si>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</si>
  <si>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</si>
  <si>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</si>
  <si>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</si>
  <si>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</si>
  <si>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</si>
  <si>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</si>
  <si>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</si>
  <si>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</si>
  <si>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</si>
  <si>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</si>
  <si>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</si>
  <si>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</si>
  <si>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</si>
  <si>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</si>
  <si>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</si>
  <si>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</si>
  <si>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</si>
  <si>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</si>
  <si>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</si>
  <si>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</si>
  <si>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</si>
  <si>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</si>
  <si>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</si>
  <si>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</si>
  <si>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</si>
  <si>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</si>
  <si>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</si>
  <si>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</si>
  <si>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</si>
  <si>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</si>
  <si>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</si>
  <si>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</si>
  <si>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</si>
  <si>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</si>
  <si>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</si>
  <si>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</si>
  <si>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</si>
  <si>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</si>
  <si>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</si>
  <si>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</si>
  <si>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</si>
  <si>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</si>
  <si>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</si>
  <si>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</si>
  <si>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</si>
  <si>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</si>
  <si>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</si>
  <si>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</si>
  <si>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</si>
  <si>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</si>
  <si>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</si>
  <si>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</si>
  <si>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</si>
  <si>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</si>
  <si>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</si>
  <si>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</si>
  <si>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</si>
  <si>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</si>
  <si>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</si>
  <si>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</si>
  <si>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</si>
  <si>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</si>
  <si>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</si>
  <si>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</si>
  <si>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</si>
  <si>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</si>
  <si>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</si>
  <si>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</si>
  <si>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</si>
  <si>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</si>
  <si>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</si>
  <si>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</si>
  <si>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</si>
  <si>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</si>
  <si>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</si>
  <si>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</si>
  <si>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</si>
  <si>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</si>
  <si>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</si>
  <si>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</si>
  <si>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</si>
  <si>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</si>
  <si>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</si>
  <si>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</si>
  <si>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</si>
  <si>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</si>
  <si>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</si>
  <si>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</si>
  <si>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</si>
  <si>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</si>
  <si>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</si>
  <si>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</si>
  <si>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</si>
  <si>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</si>
  <si>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</si>
  <si>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</si>
  <si>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</si>
  <si>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</si>
  <si>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</si>
  <si>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</si>
  <si>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</si>
  <si>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</si>
  <si>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</si>
  <si>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</si>
  <si>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</si>
  <si>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</si>
  <si>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</si>
  <si>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</si>
  <si>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</si>
  <si>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</si>
  <si>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</si>
  <si>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</si>
  <si>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</si>
  <si>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</si>
  <si>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</si>
  <si>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</si>
  <si>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</si>
  <si>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</si>
  <si>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</si>
  <si>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</si>
  <si>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</si>
  <si>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</si>
  <si>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</si>
  <si>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</si>
  <si>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</si>
  <si>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</si>
  <si>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</si>
  <si>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</si>
  <si>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</si>
  <si>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</si>
  <si>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</si>
  <si>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</si>
  <si>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</si>
  <si>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</si>
  <si>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</si>
  <si>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</si>
  <si>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</si>
  <si>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</si>
  <si>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</si>
  <si>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</si>
  <si>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</si>
  <si>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</si>
  <si>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</si>
  <si>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</si>
  <si>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</si>
  <si>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</si>
  <si>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</si>
  <si>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</si>
  <si>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</si>
  <si>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</si>
  <si>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</si>
  <si>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</si>
  <si>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</si>
  <si>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</si>
  <si>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</si>
  <si>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</si>
  <si>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</si>
  <si>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</si>
  <si>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</si>
  <si>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</si>
  <si>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</si>
  <si>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</si>
  <si>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</si>
  <si>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</si>
  <si>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</si>
  <si>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</si>
  <si>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</si>
  <si>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</si>
  <si>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</si>
  <si>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</si>
  <si>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</si>
  <si>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</si>
  <si>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</si>
  <si>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</si>
  <si>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</si>
  <si>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</si>
  <si>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</si>
  <si>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</si>
  <si>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</si>
  <si>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</si>
  <si>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</si>
  <si>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</si>
  <si>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</si>
  <si>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</si>
  <si>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</si>
  <si>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</si>
  <si>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</si>
  <si>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</si>
  <si>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</si>
  <si>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</si>
  <si>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</si>
  <si>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</si>
  <si>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</si>
  <si>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</si>
  <si>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</si>
  <si>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</si>
  <si>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</si>
  <si>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</si>
  <si>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</si>
  <si>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</si>
  <si>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</si>
  <si>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</si>
  <si>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</si>
  <si>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</si>
  <si>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</si>
  <si>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</si>
  <si>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</si>
  <si>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</si>
  <si>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</si>
  <si>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</si>
  <si>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</si>
  <si>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</si>
  <si>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</si>
  <si>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</si>
  <si>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</si>
  <si>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</si>
  <si>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</si>
  <si>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</si>
  <si>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</si>
  <si>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</si>
  <si>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</si>
  <si>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</si>
  <si>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</si>
  <si>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</si>
  <si>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</si>
  <si>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</si>
  <si>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</si>
  <si>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</si>
  <si>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</si>
  <si>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</si>
  <si>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</si>
  <si>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</si>
  <si>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</si>
  <si>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</si>
  <si>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</si>
  <si>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</si>
  <si>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</si>
  <si>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</si>
  <si>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</si>
  <si>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</si>
  <si>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</si>
  <si>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</si>
  <si>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</si>
  <si>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</si>
  <si>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</si>
  <si>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</si>
  <si>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</si>
  <si>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</si>
  <si>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</si>
  <si>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</si>
  <si>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</si>
  <si>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</si>
  <si>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</si>
  <si>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</si>
  <si>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</si>
  <si>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</si>
  <si>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</si>
  <si>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</si>
  <si>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</si>
  <si>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</si>
  <si>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</si>
  <si>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</si>
  <si>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</si>
  <si>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</si>
  <si>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</si>
  <si>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</si>
  <si>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</si>
  <si>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</si>
  <si>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</si>
  <si>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</si>
  <si>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</si>
  <si>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</si>
  <si>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</si>
  <si>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</si>
  <si>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</si>
  <si>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</si>
  <si>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</si>
  <si>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</si>
  <si>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</si>
  <si>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</si>
  <si>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</si>
  <si>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</si>
  <si>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</si>
  <si>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</si>
  <si>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</si>
  <si>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</si>
  <si>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</si>
  <si>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</si>
  <si>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</si>
  <si>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</si>
  <si>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</si>
  <si>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</si>
  <si>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</si>
  <si>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</si>
  <si>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</si>
  <si>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</si>
  <si>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</si>
  <si>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</si>
  <si>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</si>
  <si>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</si>
  <si>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</si>
  <si>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</si>
  <si>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</si>
  <si>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</si>
  <si>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</si>
  <si>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</si>
  <si>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</si>
  <si>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</si>
  <si>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</si>
  <si>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</si>
  <si>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</si>
  <si>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</si>
  <si>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</si>
  <si>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</si>
  <si>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</si>
  <si>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</si>
  <si>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</si>
  <si>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</si>
  <si>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</si>
  <si>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</si>
  <si>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</si>
  <si>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</si>
  <si>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</si>
  <si>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</si>
  <si>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</si>
  <si>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</si>
  <si>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</si>
  <si>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</si>
  <si>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</si>
  <si>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</si>
  <si>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</si>
  <si>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</si>
  <si>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</si>
  <si>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</si>
  <si>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</si>
  <si>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</si>
  <si>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</si>
  <si>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</si>
  <si>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</si>
  <si>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</si>
  <si>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</si>
  <si>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</si>
  <si>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</si>
  <si>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</si>
  <si>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</si>
  <si>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</si>
  <si>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</si>
  <si>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</si>
  <si>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</si>
  <si>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</si>
  <si>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</si>
  <si>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</si>
  <si>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</si>
  <si>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</si>
  <si>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</si>
  <si>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</si>
  <si>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</si>
  <si>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</si>
  <si>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</si>
  <si>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</si>
  <si>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</si>
  <si>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</si>
  <si>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</si>
  <si>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</si>
  <si>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</si>
  <si>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</si>
  <si>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</si>
  <si>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</si>
  <si>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</si>
  <si>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</si>
  <si>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</si>
  <si>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</si>
  <si>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</si>
  <si>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</si>
  <si>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</si>
  <si>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</si>
  <si>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</si>
  <si>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</si>
  <si>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</si>
  <si>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</si>
  <si>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</si>
  <si>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</si>
  <si>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</si>
  <si>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</si>
  <si>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</si>
  <si>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</si>
  <si>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</si>
  <si>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</si>
  <si>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</si>
  <si>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</si>
  <si>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</si>
  <si>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</si>
  <si>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</si>
  <si>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</si>
  <si>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</si>
  <si>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</si>
  <si>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</si>
  <si>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</si>
  <si>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</si>
  <si>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</si>
  <si>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</si>
  <si>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</si>
  <si>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</si>
  <si>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</si>
  <si>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</si>
  <si>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</si>
  <si>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</si>
  <si>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</si>
  <si>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</si>
  <si>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</si>
  <si>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</si>
  <si>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</si>
  <si>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</si>
  <si>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</si>
  <si>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</si>
  <si>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</si>
  <si>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</si>
  <si>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</si>
  <si>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</si>
  <si>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</si>
  <si>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</si>
  <si>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</si>
  <si>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</si>
  <si>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</si>
  <si>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</si>
  <si>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</si>
  <si>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</si>
  <si>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</si>
  <si>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</si>
  <si>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</si>
  <si>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</si>
  <si>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</si>
  <si>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</si>
  <si>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</si>
  <si>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</si>
  <si>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</si>
  <si>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</si>
  <si>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</si>
  <si>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</si>
  <si>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</si>
  <si>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</si>
  <si>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</si>
  <si>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</si>
  <si>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</si>
  <si>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</si>
  <si>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</si>
  <si>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</si>
  <si>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</si>
  <si>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</si>
  <si>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</si>
  <si>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</si>
  <si>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</si>
  <si>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</si>
  <si>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</si>
  <si>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</si>
  <si>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</si>
  <si>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</si>
  <si>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</si>
  <si>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</si>
  <si>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</si>
  <si>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</si>
  <si>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</si>
  <si>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</si>
  <si>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</si>
  <si>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</si>
  <si>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</si>
  <si>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</si>
  <si>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</si>
  <si>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</si>
  <si>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</si>
  <si>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</si>
  <si>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</si>
  <si>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</si>
  <si>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</si>
  <si>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</si>
  <si>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</si>
  <si>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</si>
  <si>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</si>
  <si>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</si>
  <si>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</si>
  <si>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</si>
  <si>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</si>
  <si>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</si>
  <si>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</si>
  <si>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</si>
  <si>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</si>
  <si>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</si>
  <si>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</si>
  <si>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</si>
  <si>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</si>
  <si>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</si>
  <si>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</si>
  <si>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</si>
  <si>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</si>
  <si>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</si>
  <si>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</si>
  <si>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</si>
  <si>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</si>
  <si>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</si>
  <si>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</si>
  <si>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</si>
  <si>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</si>
  <si>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</si>
  <si>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</si>
  <si>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</si>
  <si>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</si>
  <si>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</si>
  <si>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</si>
  <si>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</si>
  <si>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</si>
  <si>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</si>
  <si>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</si>
  <si>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</si>
  <si>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</si>
  <si>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</si>
  <si>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</si>
  <si>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</si>
  <si>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</si>
  <si>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</si>
  <si>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</si>
  <si>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</si>
  <si>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</si>
  <si>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</si>
  <si>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</si>
  <si>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</si>
  <si>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</si>
  <si>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</si>
  <si>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</si>
  <si>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</si>
  <si>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</si>
  <si>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</si>
  <si>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</si>
  <si>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</si>
  <si>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</si>
  <si>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</si>
  <si>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</si>
  <si>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</si>
  <si>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</si>
  <si>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</si>
  <si>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</si>
  <si>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</si>
  <si>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</si>
  <si>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</si>
  <si>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</si>
  <si>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</si>
  <si>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</si>
  <si>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</si>
  <si>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</si>
  <si>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</si>
  <si>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</si>
  <si>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</si>
  <si>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</si>
  <si>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</si>
  <si>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</si>
  <si>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</si>
  <si>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</si>
  <si>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</si>
  <si>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</si>
  <si>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</si>
  <si>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</si>
  <si>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</si>
  <si>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</si>
  <si>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</si>
  <si>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</si>
  <si>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</si>
  <si>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</si>
  <si>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</si>
  <si>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</si>
  <si>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</si>
  <si>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</si>
  <si>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</si>
  <si>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</si>
  <si>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</si>
  <si>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</si>
  <si>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</si>
  <si>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</si>
  <si>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</si>
  <si>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</si>
  <si>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</si>
  <si>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</si>
  <si>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</si>
  <si>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</si>
  <si>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</si>
  <si>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</si>
  <si>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</si>
  <si>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</si>
  <si>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</si>
  <si>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</si>
  <si>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</si>
  <si>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</si>
  <si>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</si>
  <si>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</si>
  <si>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</si>
  <si>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</si>
  <si>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</si>
  <si>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</si>
  <si>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</si>
  <si>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</si>
  <si>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</si>
  <si>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</si>
  <si>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</si>
  <si>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</si>
  <si>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</si>
  <si>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</si>
  <si>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</si>
  <si>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</si>
  <si>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</si>
  <si>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</si>
  <si>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</si>
  <si>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</si>
  <si>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</si>
  <si>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</si>
  <si>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</si>
  <si>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</si>
  <si>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</si>
  <si>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</si>
  <si>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</si>
  <si>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</si>
  <si>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</si>
  <si>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</si>
  <si>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</si>
  <si>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</si>
  <si>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</si>
  <si>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</si>
  <si>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</si>
  <si>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</si>
  <si>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</si>
  <si>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</si>
  <si>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</si>
  <si>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</si>
  <si>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</si>
  <si>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</si>
  <si>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</si>
  <si>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</si>
  <si>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</si>
  <si>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</si>
  <si>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</si>
  <si>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</si>
  <si>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</si>
  <si>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</si>
  <si>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</si>
  <si>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</si>
  <si>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</si>
  <si>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</si>
  <si>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</si>
  <si>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</si>
  <si>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</si>
  <si>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</si>
  <si>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</si>
  <si>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</si>
  <si>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</si>
  <si>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</si>
  <si>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</si>
  <si>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</si>
  <si>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</si>
  <si>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</si>
  <si>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</si>
  <si>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</si>
  <si>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</si>
  <si>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</si>
  <si>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</si>
  <si>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</si>
  <si>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</si>
  <si>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</si>
  <si>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</si>
  <si>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</si>
  <si>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</si>
  <si>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</si>
  <si>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</si>
  <si>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</si>
  <si>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</si>
  <si>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</si>
  <si>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</si>
  <si>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</si>
  <si>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</si>
  <si>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</si>
  <si>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</si>
  <si>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</si>
  <si>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</si>
  <si>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</si>
  <si>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</si>
  <si>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</si>
  <si>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</si>
  <si>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</si>
  <si>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</si>
  <si>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</si>
  <si>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</si>
  <si>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</si>
  <si>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</si>
  <si>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</si>
  <si>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</si>
  <si>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</si>
  <si>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</si>
  <si>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</si>
  <si>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</si>
  <si>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</si>
  <si>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</si>
  <si>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</si>
  <si>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</si>
  <si>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</si>
  <si>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</si>
  <si>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</si>
  <si>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</si>
  <si>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</si>
  <si>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</si>
  <si>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</si>
  <si>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</si>
  <si>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</si>
  <si>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</si>
  <si>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</si>
  <si>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</si>
  <si>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</si>
  <si>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</si>
  <si>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</si>
  <si>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</si>
  <si>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</si>
  <si>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</si>
  <si>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</si>
  <si>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</si>
  <si>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</si>
  <si>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</si>
  <si>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</si>
  <si>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</si>
  <si>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</si>
  <si>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</si>
  <si>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</si>
  <si>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</si>
  <si>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</si>
  <si>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</si>
  <si>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</si>
  <si>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</si>
  <si>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</si>
  <si>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</si>
  <si>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</si>
  <si>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</si>
  <si>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</si>
  <si>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</si>
  <si>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</si>
  <si>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</si>
  <si>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</si>
  <si>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</si>
  <si>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</si>
  <si>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</si>
  <si>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</si>
  <si>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</si>
  <si>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</si>
  <si>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</si>
  <si>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</si>
  <si>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</si>
  <si>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</si>
  <si>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</si>
  <si>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</si>
  <si>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</si>
  <si>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</si>
  <si>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</si>
  <si>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</si>
  <si>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</si>
  <si>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</si>
  <si>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</si>
  <si>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</si>
  <si>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</si>
  <si>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</si>
  <si>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</si>
  <si>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</si>
  <si>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</si>
  <si>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</si>
  <si>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</si>
  <si>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</si>
  <si>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</si>
  <si>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</si>
  <si>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</si>
  <si>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</si>
  <si>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</si>
  <si>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</si>
  <si>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</si>
  <si>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</si>
  <si>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</si>
  <si>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</si>
  <si>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</si>
  <si>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</si>
  <si>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</si>
  <si>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</si>
  <si>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</si>
  <si>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</si>
  <si>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</si>
  <si>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</si>
  <si>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</si>
  <si>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</si>
  <si>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</si>
  <si>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</si>
  <si>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</si>
  <si>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</si>
  <si>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</si>
  <si>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</si>
  <si>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</si>
  <si>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</si>
  <si>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</si>
  <si>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</si>
  <si>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</si>
  <si>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</si>
  <si>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</si>
  <si>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</si>
  <si>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</si>
  <si>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</si>
  <si>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</si>
  <si>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</si>
  <si>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</si>
  <si>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</si>
  <si>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</si>
  <si>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</si>
  <si>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</si>
  <si>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</si>
  <si>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</si>
  <si>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</si>
  <si>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</si>
  <si>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</si>
  <si>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</si>
  <si>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</si>
  <si>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</si>
  <si>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</si>
  <si>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</si>
  <si>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</si>
  <si>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</si>
  <si>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</si>
  <si>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</si>
  <si>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</si>
  <si>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</si>
  <si>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</si>
  <si>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</si>
  <si>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</si>
  <si>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</si>
  <si>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</si>
  <si>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</si>
  <si>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</si>
  <si>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</si>
  <si>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</si>
  <si>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</si>
  <si>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</si>
  <si>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</si>
  <si>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</si>
  <si>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</si>
  <si>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</si>
  <si>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</si>
  <si>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</si>
  <si>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</si>
  <si>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</si>
  <si>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</si>
  <si>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</si>
  <si>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</si>
  <si>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</si>
  <si>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</si>
  <si>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</si>
  <si>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</si>
  <si>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</si>
  <si>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</si>
  <si>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</si>
  <si>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</si>
  <si>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</si>
  <si>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</si>
  <si>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</si>
  <si>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</si>
  <si>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</si>
  <si>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</si>
  <si>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</si>
  <si>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</si>
  <si>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</si>
  <si>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</si>
  <si>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</si>
  <si>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</si>
  <si>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</si>
  <si>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</si>
  <si>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</si>
  <si>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</si>
  <si>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</si>
  <si>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</si>
  <si>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</si>
  <si>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</si>
  <si>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</si>
  <si>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</si>
  <si>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</si>
  <si>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</si>
  <si>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</si>
  <si>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</si>
  <si>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</si>
  <si>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</si>
  <si>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</si>
  <si>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</si>
  <si>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</si>
  <si>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</si>
  <si>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</si>
  <si>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</si>
  <si>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</si>
  <si>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</si>
  <si>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</si>
  <si>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</si>
  <si>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</si>
  <si>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</si>
  <si>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</si>
  <si>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</si>
  <si>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</si>
  <si>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</si>
  <si>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</si>
  <si>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</si>
  <si>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</si>
  <si>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</si>
  <si>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</si>
  <si>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</si>
  <si>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</si>
  <si>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</si>
  <si>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</si>
  <si>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</si>
  <si>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</si>
  <si>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</si>
  <si>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</si>
  <si>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</si>
  <si>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</si>
  <si>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</si>
  <si>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</si>
  <si>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</si>
  <si>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</si>
  <si>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</si>
  <si>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</si>
  <si>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</si>
  <si>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</si>
  <si>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</si>
  <si>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</si>
  <si>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</si>
  <si>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</si>
  <si>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</si>
  <si>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</si>
  <si>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</si>
  <si>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</si>
  <si>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</si>
  <si>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</si>
  <si>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</si>
  <si>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</si>
  <si>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</si>
  <si>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</si>
  <si>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</si>
  <si>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</si>
  <si>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</si>
  <si>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</si>
  <si>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</si>
  <si>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</si>
  <si>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</si>
  <si>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</si>
  <si>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</si>
  <si>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</si>
  <si>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</si>
  <si>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</si>
  <si>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</si>
  <si>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</si>
  <si>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</si>
  <si>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</si>
  <si>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</si>
  <si>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</si>
  <si>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</si>
  <si>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</si>
  <si>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</si>
  <si>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</si>
  <si>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</si>
  <si>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</si>
  <si>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</si>
  <si>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</si>
  <si>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</si>
  <si>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</si>
  <si>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</si>
  <si>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</si>
  <si>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</si>
  <si>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</si>
  <si>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</si>
  <si>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</si>
  <si>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</si>
  <si>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</si>
  <si>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</si>
  <si>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</si>
  <si>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</si>
  <si>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</si>
  <si>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</si>
  <si>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</si>
  <si>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</si>
  <si>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</si>
  <si>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</si>
  <si>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</si>
  <si>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</si>
  <si>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</si>
  <si>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</si>
  <si>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</si>
  <si>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</si>
  <si>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</si>
  <si>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</si>
  <si>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</si>
  <si>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</si>
  <si>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</si>
  <si>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</si>
  <si>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</si>
  <si>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</si>
  <si>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</si>
  <si>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</si>
  <si>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</si>
  <si>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</si>
  <si>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</si>
  <si>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</si>
  <si>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</si>
  <si>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</si>
  <si>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</si>
  <si>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</si>
  <si>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</si>
  <si>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</si>
  <si>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</si>
  <si>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</si>
  <si>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</si>
  <si>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</si>
  <si>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</si>
  <si>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</si>
  <si>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</si>
  <si>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</si>
  <si>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</si>
  <si>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</si>
  <si>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</si>
  <si>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</si>
  <si>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</si>
  <si>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</si>
  <si>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</si>
  <si>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</si>
  <si>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</si>
  <si>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</si>
  <si>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</si>
  <si>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</si>
  <si>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</si>
  <si>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</si>
  <si>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</si>
  <si>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</si>
  <si>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</si>
  <si>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</si>
  <si>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</si>
  <si>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</si>
  <si>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</si>
  <si>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</si>
  <si>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</si>
  <si>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</si>
  <si>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</si>
  <si>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</si>
  <si>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</si>
  <si>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</si>
  <si>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</si>
  <si>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</si>
  <si>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</si>
  <si>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</si>
  <si>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</si>
  <si>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</si>
  <si>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</si>
  <si>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</si>
  <si>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</si>
  <si>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</si>
  <si>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</si>
  <si>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</si>
  <si>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</si>
  <si>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</si>
  <si>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</si>
  <si>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</si>
  <si>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</si>
  <si>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</si>
  <si>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</si>
  <si>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</si>
  <si>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</si>
  <si>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</si>
  <si>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</si>
  <si>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</si>
  <si>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</si>
  <si>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</si>
  <si>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</si>
  <si>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</si>
  <si>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</si>
  <si>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</si>
  <si>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</si>
  <si>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</si>
  <si>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</si>
  <si>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</si>
  <si>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</si>
  <si>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</si>
  <si>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</si>
  <si>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</si>
  <si>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</si>
  <si>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</si>
  <si>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</si>
  <si>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</si>
  <si>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</si>
  <si>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</si>
  <si>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</si>
  <si>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</si>
  <si>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</si>
  <si>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</si>
  <si>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</si>
  <si>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</si>
  <si>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</si>
  <si>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</si>
  <si>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</si>
  <si>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</si>
  <si>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</si>
  <si>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</si>
  <si>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</si>
  <si>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</si>
  <si>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</si>
  <si>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</si>
  <si>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</si>
  <si>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</si>
  <si>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</si>
  <si>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</si>
  <si>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</si>
  <si>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</si>
  <si>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</si>
  <si>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</si>
  <si>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</si>
  <si>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</si>
  <si>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</si>
  <si>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</si>
  <si>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</si>
  <si>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</si>
  <si>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</si>
  <si>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</si>
  <si>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</si>
  <si>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</si>
  <si>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</si>
  <si>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</si>
  <si>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</si>
  <si>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</si>
  <si>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</si>
  <si>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</si>
  <si>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</si>
  <si>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</si>
  <si>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</si>
  <si>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</si>
  <si>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</si>
  <si>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</si>
  <si>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</si>
  <si>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</si>
  <si>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</si>
  <si>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</si>
  <si>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</si>
  <si>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</si>
  <si>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</si>
  <si>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</si>
  <si>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</si>
  <si>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</si>
  <si>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</si>
  <si>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</si>
  <si>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</si>
  <si>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</si>
  <si>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</si>
  <si>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</si>
  <si>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</si>
  <si>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</si>
  <si>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</si>
  <si>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</si>
  <si>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</si>
  <si>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</si>
  <si>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</si>
  <si>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</si>
  <si>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</si>
  <si>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</si>
  <si>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</si>
  <si>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</si>
  <si>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</si>
  <si>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</si>
  <si>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</si>
  <si>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</si>
  <si>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</si>
  <si>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</si>
  <si>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</si>
  <si>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</si>
  <si>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</si>
  <si>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</si>
  <si>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</si>
  <si>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</si>
  <si>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</si>
  <si>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</si>
  <si>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</si>
  <si>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</si>
  <si>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</si>
  <si>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</si>
  <si>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</si>
  <si>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</si>
  <si>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</si>
  <si>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</si>
  <si>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</si>
  <si>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</si>
  <si>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</si>
  <si>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</si>
  <si>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</si>
  <si>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</si>
  <si>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</si>
  <si>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</si>
  <si>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</si>
  <si>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</si>
  <si>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</si>
  <si>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</si>
  <si>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</si>
  <si>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</si>
  <si>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</si>
  <si>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</si>
  <si>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</si>
  <si>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</si>
  <si>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</si>
  <si>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</si>
  <si>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</si>
  <si>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</si>
  <si>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</si>
  <si>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</si>
  <si>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</si>
  <si>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</si>
  <si>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</si>
  <si>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</si>
  <si>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</si>
  <si>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</si>
  <si>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</si>
  <si>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</si>
  <si>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</si>
  <si>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</si>
  <si>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</si>
  <si>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</si>
  <si>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</si>
  <si>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</si>
  <si>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</si>
  <si>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</si>
  <si>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</si>
  <si>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</si>
  <si>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</si>
  <si>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</si>
  <si>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</si>
  <si>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</si>
  <si>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</si>
  <si>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</si>
  <si>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</si>
  <si>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</si>
  <si>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</si>
  <si>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</si>
  <si>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</si>
  <si>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</si>
  <si>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</si>
  <si>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</si>
  <si>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</si>
  <si>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</si>
  <si>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</si>
  <si>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</si>
  <si>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</si>
  <si>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</si>
  <si>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</si>
  <si>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</si>
  <si>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</si>
  <si>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</si>
  <si>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</si>
  <si>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</si>
  <si>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</si>
  <si>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</si>
  <si>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</si>
  <si>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</si>
  <si>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</si>
  <si>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</si>
  <si>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</si>
  <si>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</si>
  <si>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</si>
  <si>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</si>
  <si>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</si>
  <si>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</si>
  <si>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</si>
  <si>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</si>
  <si>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</si>
  <si>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</si>
  <si>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</si>
  <si>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</si>
  <si>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</si>
  <si>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</si>
  <si>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</si>
  <si>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</si>
  <si>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</si>
  <si>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</si>
  <si>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</si>
  <si>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</si>
  <si>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</si>
  <si>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</si>
  <si>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</si>
  <si>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</si>
  <si>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</si>
  <si>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</si>
  <si>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</si>
  <si>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</si>
  <si>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</si>
  <si>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</si>
  <si>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</si>
  <si>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</si>
  <si>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</si>
  <si>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</si>
  <si>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</si>
  <si>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</si>
  <si>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</si>
  <si>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</si>
  <si>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</si>
  <si>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</si>
  <si>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</si>
  <si>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</si>
  <si>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</si>
  <si>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</si>
  <si>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</si>
  <si>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</si>
  <si>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</si>
  <si>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</si>
  <si>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</si>
  <si>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</si>
  <si>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</si>
  <si>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</si>
  <si>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</si>
  <si>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</si>
  <si>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</si>
  <si>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</si>
  <si>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</si>
  <si>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</si>
  <si>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</si>
  <si>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</si>
  <si>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</si>
  <si>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</si>
  <si>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</si>
  <si>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</si>
  <si>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</si>
  <si>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</si>
  <si>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</si>
  <si>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</si>
  <si>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</si>
  <si>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</si>
  <si>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</si>
  <si>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</si>
  <si>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</si>
  <si>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</si>
  <si>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</si>
  <si>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</si>
  <si>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</si>
  <si>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</si>
  <si>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</si>
  <si>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</si>
  <si>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</si>
  <si>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</si>
  <si>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</si>
  <si>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</si>
  <si>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</si>
  <si>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</si>
  <si>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</si>
  <si>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</si>
  <si>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</si>
  <si>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</si>
  <si>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</si>
  <si>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</si>
  <si>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</si>
  <si>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</si>
  <si>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</si>
  <si>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</si>
  <si>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</si>
  <si>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</si>
  <si>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</si>
  <si>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</si>
  <si>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</si>
  <si>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</si>
  <si>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</si>
  <si>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</si>
  <si>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</si>
  <si>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</si>
  <si>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</si>
  <si>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</si>
  <si>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</si>
  <si>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</si>
  <si>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</si>
  <si>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</si>
  <si>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</si>
  <si>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</si>
  <si>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</si>
  <si>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</si>
  <si>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</si>
  <si>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</si>
  <si>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</si>
  <si>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</si>
  <si>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</si>
  <si>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</si>
  <si>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</si>
  <si>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</si>
  <si>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</si>
  <si>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</si>
  <si>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</si>
  <si>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</si>
  <si>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</si>
  <si>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</si>
  <si>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</si>
  <si>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</si>
  <si>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</si>
  <si>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</si>
  <si>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</si>
  <si>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</si>
  <si>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</si>
  <si>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</si>
  <si>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</si>
  <si>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</si>
  <si>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</si>
  <si>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</si>
  <si>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</si>
  <si>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</si>
  <si>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</si>
  <si>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</si>
  <si>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</si>
  <si>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</si>
  <si>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</si>
  <si>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</si>
  <si>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</si>
  <si>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</si>
  <si>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</si>
  <si>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</si>
  <si>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</si>
  <si>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</si>
  <si>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</si>
  <si>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</si>
  <si>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</si>
  <si>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</si>
  <si>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</si>
  <si>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</si>
  <si>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</si>
  <si>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</si>
  <si>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</si>
  <si>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</si>
  <si>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</si>
  <si>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</si>
  <si>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</si>
  <si>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</si>
  <si>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</si>
  <si>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</si>
  <si>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</si>
  <si>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</si>
  <si>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</si>
  <si>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</si>
  <si>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</si>
  <si>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</si>
  <si>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</si>
  <si>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</si>
  <si>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</si>
  <si>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</si>
  <si>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</si>
  <si>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</si>
  <si>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</si>
  <si>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</si>
  <si>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</si>
  <si>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</si>
  <si>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</si>
  <si>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</si>
  <si>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</si>
  <si>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</si>
  <si>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</si>
  <si>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</si>
  <si>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</si>
  <si>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</si>
  <si>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</si>
  <si>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</si>
  <si>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</si>
  <si>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</si>
  <si>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</si>
  <si>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</si>
  <si>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</si>
  <si>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</si>
  <si>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</si>
  <si>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</si>
  <si>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</si>
  <si>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</si>
  <si>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</si>
  <si>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</si>
  <si>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</si>
  <si>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</si>
  <si>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</si>
  <si>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</si>
  <si>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</si>
  <si>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</si>
  <si>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</si>
  <si>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</si>
  <si>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</si>
  <si>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</si>
  <si>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</si>
  <si>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</si>
  <si>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</si>
  <si>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</si>
  <si>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</si>
  <si>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</si>
  <si>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</si>
  <si>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</si>
  <si>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</si>
  <si>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</si>
  <si>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</si>
  <si>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</si>
  <si>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</si>
  <si>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</si>
  <si>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</si>
  <si>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</si>
  <si>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</si>
  <si>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</si>
  <si>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</si>
  <si>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</si>
  <si>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</si>
  <si>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</si>
  <si>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</si>
  <si>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</si>
  <si>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</si>
  <si>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</si>
  <si>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</si>
  <si>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</si>
  <si>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</si>
  <si>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</si>
  <si>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</si>
  <si>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</si>
  <si>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</si>
  <si>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</si>
  <si>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</si>
  <si>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</si>
  <si>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</si>
  <si>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</si>
  <si>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</si>
  <si>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</si>
  <si>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</si>
  <si>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</si>
  <si>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</si>
  <si>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</si>
  <si>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</si>
  <si>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</si>
  <si>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</si>
  <si>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</si>
  <si>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</si>
  <si>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</si>
  <si>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</si>
  <si>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</si>
  <si>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</si>
  <si>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</si>
  <si>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</si>
  <si>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</si>
  <si>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</si>
  <si>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</si>
  <si>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</si>
  <si>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</si>
  <si>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</si>
  <si>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</si>
  <si>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</si>
  <si>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</si>
  <si>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</si>
  <si>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</si>
  <si>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</si>
  <si>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</si>
  <si>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</si>
  <si>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</si>
  <si>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</si>
  <si>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</si>
  <si>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</si>
  <si>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</si>
  <si>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</si>
  <si>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</si>
  <si>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</si>
  <si>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</si>
  <si>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</si>
  <si>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</si>
  <si>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</si>
  <si>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</si>
  <si>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</si>
  <si>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</si>
  <si>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</si>
  <si>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</si>
  <si>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</si>
  <si>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</si>
  <si>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</si>
  <si>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</si>
  <si>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</si>
  <si>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</si>
  <si>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</si>
  <si>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</si>
  <si>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</si>
  <si>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</si>
  <si>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</si>
  <si>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</si>
  <si>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</si>
  <si>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</si>
  <si>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</si>
  <si>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</si>
  <si>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</si>
  <si>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</si>
  <si>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</si>
  <si>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</si>
  <si>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</si>
  <si>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</si>
  <si>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</si>
  <si>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</si>
  <si>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</si>
  <si>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</si>
  <si>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</si>
  <si>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</si>
  <si>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</si>
  <si>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</si>
  <si>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</si>
  <si>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</si>
  <si>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</si>
  <si>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</si>
  <si>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</si>
  <si>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</si>
  <si>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</si>
  <si>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</si>
  <si>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</si>
  <si>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</si>
  <si>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</si>
  <si>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</si>
  <si>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</si>
  <si>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</si>
  <si>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</si>
  <si>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</si>
  <si>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</si>
  <si>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</si>
  <si>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</si>
  <si>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</si>
  <si>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</si>
  <si>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</si>
  <si>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</si>
  <si>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</si>
  <si>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</si>
  <si>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</si>
  <si>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</si>
  <si>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</si>
  <si>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</si>
  <si>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</si>
  <si>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</si>
  <si>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</si>
  <si>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</si>
  <si>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</si>
  <si>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</si>
  <si>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</si>
  <si>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</si>
  <si>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</si>
  <si>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</si>
  <si>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</si>
  <si>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</si>
  <si>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</si>
  <si>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</si>
  <si>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</si>
  <si>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</si>
  <si>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</si>
  <si>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</si>
  <si>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</si>
  <si>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</si>
  <si>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</si>
  <si>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</si>
  <si>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</si>
  <si>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</si>
  <si>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</si>
  <si>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</si>
  <si>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</si>
  <si>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</si>
  <si>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</si>
  <si>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</si>
  <si>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</si>
  <si>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</si>
  <si>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</si>
  <si>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</si>
  <si>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</si>
  <si>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</si>
  <si>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</si>
  <si>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</si>
  <si>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</si>
  <si>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</si>
  <si>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</si>
  <si>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</si>
  <si>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</si>
  <si>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</si>
  <si>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</si>
  <si>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</si>
  <si>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</si>
  <si>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</si>
  <si>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</si>
  <si>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</si>
  <si>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</si>
  <si>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</si>
  <si>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</si>
  <si>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</si>
  <si>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</si>
  <si>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</si>
  <si>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</si>
  <si>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</si>
  <si>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</si>
  <si>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</si>
  <si>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</si>
  <si>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</si>
  <si>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</si>
  <si>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</si>
  <si>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</si>
  <si>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</si>
  <si>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</si>
  <si>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</si>
  <si>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</si>
  <si>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</si>
  <si>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</si>
  <si>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</si>
  <si>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</si>
  <si>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</si>
  <si>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</si>
  <si>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</si>
  <si>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</si>
  <si>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</si>
  <si>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</si>
  <si>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</si>
  <si>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</si>
  <si>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</si>
  <si>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</si>
  <si>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</si>
  <si>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</si>
  <si>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</si>
  <si>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</si>
  <si>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</si>
  <si>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</si>
  <si>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</si>
  <si>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</si>
  <si>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</si>
  <si>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</si>
  <si>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</si>
  <si>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</si>
  <si>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</si>
  <si>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</si>
  <si>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</si>
  <si>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</si>
  <si>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</si>
  <si>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</si>
  <si>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</si>
  <si>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</si>
  <si>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</si>
  <si>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</si>
  <si>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</si>
  <si>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</si>
  <si>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</si>
  <si>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</si>
  <si>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</si>
  <si>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</si>
  <si>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</si>
  <si>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</si>
  <si>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</si>
  <si>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</si>
  <si>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</si>
  <si>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</si>
  <si>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</si>
  <si>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</si>
  <si>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</si>
  <si>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</si>
  <si>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</si>
  <si>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</si>
  <si>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</si>
  <si>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</si>
  <si>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</si>
  <si>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</si>
  <si>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</si>
  <si>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</si>
  <si>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</si>
  <si>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</si>
  <si>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</si>
  <si>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</si>
  <si>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</si>
  <si>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</si>
  <si>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</si>
  <si>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</si>
  <si>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</si>
  <si>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</si>
  <si>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</si>
  <si>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</si>
  <si>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</si>
  <si>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</si>
  <si>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</si>
  <si>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</si>
  <si>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</si>
  <si>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</si>
  <si>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</si>
  <si>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</si>
  <si>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</si>
  <si>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</si>
  <si>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</si>
  <si>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</si>
  <si>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</si>
  <si>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</si>
  <si>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</si>
  <si>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</si>
  <si>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</si>
  <si>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</si>
  <si>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</si>
  <si>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</si>
  <si>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</si>
  <si>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</si>
  <si>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</si>
  <si>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</si>
  <si>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</si>
  <si>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</si>
  <si>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</si>
  <si>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</si>
  <si>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</si>
  <si>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</si>
  <si>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</si>
  <si>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</si>
  <si>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</si>
  <si>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</si>
  <si>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</si>
  <si>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</si>
  <si>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</si>
  <si>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</si>
  <si>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</si>
  <si>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</si>
  <si>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</si>
  <si>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</si>
  <si>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</si>
  <si>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</si>
  <si>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</si>
  <si>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</si>
  <si>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</si>
  <si>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</si>
  <si>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</si>
  <si>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</si>
  <si>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</si>
  <si>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</si>
  <si>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</si>
  <si>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</si>
  <si>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</si>
  <si>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</si>
  <si>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</si>
  <si>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</si>
  <si>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</si>
  <si>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</si>
  <si>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</si>
  <si>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</si>
  <si>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</si>
  <si>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</si>
  <si>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</si>
  <si>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</si>
  <si>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</si>
  <si>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</si>
  <si>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</si>
  <si>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</si>
  <si>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</si>
  <si>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</si>
  <si>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</si>
  <si>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</si>
  <si>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</si>
  <si>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</si>
  <si>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</si>
  <si>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</si>
  <si>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</si>
  <si>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</si>
  <si>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</si>
  <si>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</si>
  <si>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</si>
  <si>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</si>
  <si>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</si>
  <si>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</si>
  <si>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</si>
  <si>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</si>
  <si>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</si>
  <si>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</si>
  <si>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</si>
  <si>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</si>
  <si>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</si>
  <si>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</si>
  <si>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</si>
  <si>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</si>
  <si>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</si>
  <si>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</si>
  <si>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</si>
  <si>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</si>
  <si>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</si>
  <si>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</si>
  <si>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</si>
  <si>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</si>
  <si>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</si>
  <si>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</si>
  <si>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</si>
  <si>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</si>
  <si>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</si>
  <si>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</si>
  <si>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</si>
  <si>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</si>
  <si>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</si>
  <si>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</si>
  <si>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</si>
  <si>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</si>
  <si>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</si>
  <si>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</si>
  <si>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</si>
  <si>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</si>
  <si>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</si>
  <si>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</si>
  <si>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</si>
  <si>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</si>
  <si>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</si>
  <si>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</si>
  <si>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</si>
  <si>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</si>
  <si>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</si>
  <si>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</si>
  <si>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</si>
  <si>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</si>
  <si>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</si>
  <si>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</si>
  <si>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</si>
  <si>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</si>
  <si>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</si>
  <si>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</si>
  <si>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</si>
  <si>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</si>
  <si>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</si>
  <si>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</si>
  <si>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</si>
  <si>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</si>
  <si>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</si>
  <si>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</si>
  <si>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</si>
  <si>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</si>
  <si>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</si>
  <si>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</si>
  <si>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</si>
  <si>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</si>
  <si>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</si>
  <si>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</si>
  <si>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</si>
  <si>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</si>
  <si>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</si>
  <si>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</si>
  <si>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</si>
  <si>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</si>
  <si>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</si>
  <si>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</si>
  <si>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</si>
  <si>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</si>
  <si>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</si>
  <si>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</si>
  <si>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</si>
  <si>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</si>
  <si>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</si>
  <si>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</si>
  <si>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</si>
  <si>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</si>
  <si>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</si>
  <si>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</si>
  <si>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</si>
  <si>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</si>
  <si>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</si>
  <si>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</si>
  <si>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</si>
  <si>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</si>
  <si>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</si>
  <si>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</si>
  <si>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</si>
  <si>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</si>
  <si>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</si>
  <si>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</si>
  <si>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</si>
  <si>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</si>
  <si>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</si>
  <si>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</si>
  <si>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</si>
  <si>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</si>
  <si>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</si>
  <si>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</si>
  <si>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</si>
  <si>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</si>
  <si>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</si>
  <si>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</si>
  <si>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</si>
  <si>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</si>
  <si>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</si>
  <si>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</si>
  <si>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</si>
  <si>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</si>
  <si>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</si>
  <si>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</si>
  <si>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</si>
  <si>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</si>
  <si>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</si>
  <si>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</si>
  <si>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</si>
  <si>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</si>
  <si>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</si>
  <si>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</si>
  <si>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</si>
  <si>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</si>
  <si>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</si>
  <si>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</si>
  <si>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</si>
  <si>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</si>
  <si>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</si>
  <si>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</si>
  <si>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</si>
  <si>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</si>
  <si>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</si>
  <si>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</si>
  <si>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</si>
  <si>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</si>
  <si>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</si>
  <si>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</si>
  <si>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</si>
  <si>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</si>
  <si>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</si>
  <si>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</si>
  <si>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</si>
  <si>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</si>
  <si>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</si>
  <si>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</si>
  <si>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</si>
  <si>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</si>
  <si>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</si>
  <si>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</si>
  <si>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</si>
  <si>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</si>
  <si>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</si>
  <si>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</si>
  <si>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</si>
  <si>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</si>
  <si>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</si>
  <si>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</si>
  <si>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</si>
  <si>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</si>
  <si>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</si>
  <si>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</si>
  <si>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</si>
  <si>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</si>
  <si>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</si>
  <si>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</si>
  <si>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</si>
  <si>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</si>
  <si>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</si>
  <si>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</si>
  <si>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</si>
  <si>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</si>
  <si>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</si>
  <si>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</si>
  <si>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</si>
  <si>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</si>
  <si>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</si>
  <si>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</si>
  <si>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</si>
  <si>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</si>
  <si>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</si>
  <si>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</si>
  <si>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</si>
  <si>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</si>
  <si>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</si>
  <si>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</si>
  <si>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</si>
  <si>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</si>
  <si>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</si>
  <si>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</si>
  <si>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</si>
  <si>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</si>
  <si>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</si>
  <si>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</si>
  <si>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</si>
  <si>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</si>
  <si>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</si>
  <si>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</si>
  <si>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</si>
  <si>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</si>
  <si>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</si>
  <si>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</si>
  <si>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</si>
  <si>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</si>
  <si>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</si>
  <si>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</si>
  <si>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</si>
  <si>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</si>
  <si>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</si>
  <si>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</si>
  <si>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</si>
  <si>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</si>
  <si>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</si>
  <si>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</si>
  <si>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</si>
  <si>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</si>
  <si>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</si>
  <si>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</si>
  <si>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</si>
  <si>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</si>
  <si>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</si>
  <si>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</si>
  <si>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</si>
  <si>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</si>
  <si>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</si>
  <si>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</si>
  <si>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</si>
  <si>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</si>
  <si>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</si>
  <si>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</si>
  <si>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</si>
  <si>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</si>
  <si>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</si>
  <si>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</si>
  <si>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</si>
  <si>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</si>
  <si>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</si>
  <si>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</si>
  <si>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</si>
  <si>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</si>
  <si>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</si>
  <si>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</si>
  <si>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</si>
  <si>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</si>
  <si>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</si>
  <si>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</si>
  <si>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</si>
  <si>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</si>
  <si>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</si>
  <si>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</si>
  <si>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</si>
  <si>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</si>
  <si>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</si>
  <si>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</si>
  <si>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</si>
  <si>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</si>
  <si>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</si>
  <si>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</si>
  <si>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</si>
  <si>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</si>
  <si>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</si>
  <si>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</si>
  <si>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</si>
  <si>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</si>
  <si>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</si>
  <si>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</si>
  <si>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</si>
  <si>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</si>
  <si>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</si>
  <si>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</si>
  <si>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</si>
  <si>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</si>
  <si>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</si>
  <si>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</si>
  <si>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</si>
  <si>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</si>
  <si>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</si>
  <si>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</si>
  <si>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</si>
  <si>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</si>
  <si>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</si>
  <si>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</si>
  <si>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</si>
  <si>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</si>
  <si>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</si>
  <si>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</si>
  <si>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</si>
  <si>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</si>
  <si>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</si>
  <si>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</si>
  <si>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</si>
  <si>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</si>
  <si>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</si>
  <si>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</si>
  <si>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</si>
  <si>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</si>
  <si>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</si>
  <si>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</si>
  <si>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</si>
  <si>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</si>
  <si>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</si>
  <si>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</si>
  <si>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</si>
  <si>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</si>
  <si>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</si>
  <si>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</si>
  <si>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</si>
  <si>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</si>
  <si>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</si>
  <si>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</si>
  <si>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</si>
  <si>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</si>
  <si>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</si>
  <si>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</si>
  <si>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</si>
  <si>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</si>
  <si>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</si>
  <si>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</si>
  <si>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</si>
  <si>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</si>
  <si>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</si>
  <si>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</si>
  <si>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</si>
  <si>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</si>
  <si>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</si>
  <si>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</si>
  <si>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</si>
  <si>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</si>
  <si>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</si>
  <si>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</si>
  <si>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</si>
  <si>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</si>
  <si>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</si>
  <si>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</si>
  <si>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</si>
  <si>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</si>
  <si>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</si>
  <si>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</si>
  <si>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</si>
  <si>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</si>
  <si>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</si>
  <si>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</si>
  <si>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</si>
  <si>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</si>
  <si>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</si>
  <si>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</si>
  <si>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</si>
  <si>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</si>
  <si>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</si>
  <si>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</si>
  <si>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</si>
  <si>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</si>
  <si>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</si>
  <si>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</si>
  <si>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</si>
  <si>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</si>
  <si>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</si>
  <si>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</si>
  <si>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</si>
  <si>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</si>
  <si>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</si>
  <si>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</si>
  <si>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</si>
  <si>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</si>
  <si>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</si>
  <si>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</si>
  <si>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</si>
  <si>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</si>
  <si>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</si>
  <si>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</si>
  <si>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</si>
  <si>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</si>
  <si>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</si>
  <si>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</si>
  <si>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</si>
  <si>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</si>
  <si>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</si>
  <si>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</si>
  <si>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</si>
  <si>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</si>
  <si>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</si>
  <si>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</si>
  <si>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</si>
  <si>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</si>
  <si>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</si>
  <si>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</si>
  <si>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</si>
  <si>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</si>
  <si>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</si>
  <si>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</si>
  <si>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</si>
  <si>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</si>
  <si>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</si>
  <si>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</si>
  <si>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</si>
  <si>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</si>
  <si>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</si>
  <si>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</si>
  <si>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</si>
  <si>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</si>
  <si>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</si>
  <si>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</si>
  <si>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</si>
  <si>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</si>
  <si>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</si>
  <si>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</si>
  <si>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</si>
  <si>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</si>
  <si>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</si>
  <si>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</si>
  <si>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</si>
  <si>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</si>
  <si>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</si>
  <si>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</si>
  <si>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</si>
  <si>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</si>
  <si>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</si>
  <si>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</si>
  <si>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</si>
  <si>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</si>
  <si>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</si>
  <si>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</si>
  <si>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</si>
  <si>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</si>
  <si>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</si>
  <si>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</si>
  <si>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</si>
  <si>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</si>
  <si>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</si>
  <si>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</si>
  <si>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</si>
  <si>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</si>
  <si>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</si>
  <si>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</si>
  <si>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</si>
  <si>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</si>
  <si>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</si>
  <si>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</si>
  <si>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</si>
  <si>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</si>
  <si>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</si>
  <si>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</si>
  <si>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</si>
  <si>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</si>
  <si>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</si>
  <si>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</si>
  <si>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</si>
  <si>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</si>
  <si>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</si>
  <si>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</si>
  <si>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</si>
  <si>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</si>
  <si>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</si>
  <si>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</si>
  <si>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</si>
  <si>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</si>
  <si>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</si>
  <si>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</si>
  <si>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</si>
  <si>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</si>
  <si>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</si>
  <si>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</si>
  <si>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</si>
  <si>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</si>
  <si>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</si>
  <si>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</si>
  <si>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</si>
  <si>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</si>
  <si>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</si>
  <si>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</si>
  <si>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</si>
  <si>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</si>
  <si>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</si>
  <si>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</si>
  <si>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</si>
  <si>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</si>
  <si>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</si>
  <si>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</si>
  <si>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</si>
  <si>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</si>
  <si>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</si>
  <si>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</si>
  <si>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</si>
  <si>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</si>
  <si>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</si>
  <si>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</si>
  <si>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</si>
  <si>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</si>
  <si>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</si>
  <si>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</si>
  <si>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</si>
  <si>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</si>
  <si>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</si>
  <si>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</si>
  <si>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</si>
  <si>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</si>
  <si>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</si>
  <si>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</si>
  <si>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</si>
  <si>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</si>
  <si>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</si>
  <si>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</si>
  <si>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</si>
  <si>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</si>
  <si>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</si>
  <si>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</si>
  <si>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</si>
  <si>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</si>
  <si>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</si>
  <si>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</si>
  <si>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</si>
  <si>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</si>
  <si>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</si>
  <si>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</si>
  <si>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</si>
  <si>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</si>
  <si>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</si>
  <si>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</si>
  <si>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</si>
  <si>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</si>
  <si>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</si>
  <si>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</si>
  <si>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</si>
  <si>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</si>
  <si>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</si>
  <si>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</si>
  <si>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</si>
  <si>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</si>
  <si>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</si>
  <si>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</si>
  <si>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</si>
  <si>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</si>
  <si>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</si>
  <si>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</si>
  <si>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</si>
  <si>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</si>
  <si>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</si>
  <si>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</si>
  <si>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</si>
  <si>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</si>
  <si>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</si>
  <si>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</si>
  <si>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</si>
  <si>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</si>
  <si>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</si>
  <si>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</si>
  <si>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</si>
  <si>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</si>
  <si>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</si>
  <si>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</si>
  <si>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</si>
  <si>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</si>
  <si>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</si>
  <si>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</si>
  <si>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</si>
  <si>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</si>
  <si>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</si>
  <si>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</si>
  <si>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</si>
  <si>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</si>
  <si>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</si>
  <si>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</si>
  <si>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</si>
  <si>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</si>
  <si>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</si>
  <si>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</si>
  <si>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</si>
  <si>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</si>
  <si>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</si>
  <si>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</si>
  <si>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</si>
  <si>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</si>
  <si>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</si>
  <si>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</si>
  <si>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</si>
  <si>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</si>
  <si>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</si>
  <si>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</si>
  <si>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</si>
  <si>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</si>
  <si>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</si>
  <si>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</si>
  <si>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</si>
  <si>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</si>
  <si>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</si>
  <si>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</si>
  <si>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</si>
  <si>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</si>
  <si>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</si>
  <si>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</si>
  <si>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</si>
  <si>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</si>
  <si>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</si>
  <si>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</si>
  <si>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</si>
  <si>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</si>
  <si>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</si>
  <si>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</si>
  <si>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</si>
  <si>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</si>
  <si>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</si>
  <si>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</si>
  <si>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</si>
  <si>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</si>
  <si>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</si>
  <si>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</si>
  <si>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</si>
  <si>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</si>
  <si>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</si>
  <si>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</si>
  <si>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</si>
  <si>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</si>
  <si>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</si>
  <si>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</si>
  <si>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</si>
  <si>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</si>
  <si>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</si>
  <si>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</si>
  <si>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</si>
  <si>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</si>
  <si>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</si>
  <si>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</si>
  <si>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</si>
  <si>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</si>
  <si>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</si>
  <si>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</si>
  <si>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</si>
  <si>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</si>
  <si>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</si>
  <si>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</si>
  <si>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</si>
  <si>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</si>
  <si>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</si>
  <si>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</si>
  <si>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</si>
  <si>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</si>
  <si>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</si>
  <si>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</si>
  <si>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</si>
  <si>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</si>
  <si>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</si>
  <si>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</si>
  <si>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</si>
  <si>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</si>
  <si>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</si>
  <si>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</si>
  <si>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</si>
  <si>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</si>
  <si>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</si>
  <si>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</si>
  <si>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</si>
  <si>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</si>
  <si>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</si>
  <si>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</si>
  <si>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</si>
  <si>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</si>
  <si>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</si>
  <si>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</si>
  <si>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</si>
  <si>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</si>
  <si>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</si>
  <si>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</si>
  <si>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</si>
  <si>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</si>
  <si>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</si>
  <si>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</si>
  <si>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</si>
  <si>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</si>
  <si>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</si>
  <si>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</si>
  <si>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</si>
  <si>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</si>
  <si>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</si>
  <si>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</si>
  <si>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</si>
  <si>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</si>
  <si>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</si>
  <si>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</si>
  <si>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</si>
  <si>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</si>
  <si>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</si>
  <si>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</si>
  <si>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</si>
  <si>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</si>
  <si>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</si>
  <si>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</si>
  <si>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</si>
  <si>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</si>
  <si>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</si>
  <si>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</si>
  <si>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</si>
  <si>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</si>
  <si>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</si>
  <si>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</si>
  <si>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</si>
  <si>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</si>
  <si>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</si>
  <si>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</si>
  <si>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</si>
  <si>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</si>
  <si>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</si>
  <si>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</si>
  <si>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</si>
  <si>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</si>
  <si>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</si>
  <si>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</si>
  <si>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</si>
  <si>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</si>
  <si>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</si>
  <si>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</si>
  <si>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</si>
  <si>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</si>
  <si>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</si>
  <si>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</si>
  <si>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</si>
  <si>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</si>
  <si>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</si>
  <si>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</si>
  <si>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</si>
  <si>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</si>
  <si>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</si>
  <si>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</si>
  <si>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</si>
  <si>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</si>
  <si>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</si>
  <si>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</si>
  <si>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</si>
  <si>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</si>
  <si>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</si>
  <si>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</si>
  <si>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</si>
  <si>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</si>
  <si>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</si>
  <si>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</si>
  <si>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</si>
  <si>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</si>
  <si>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</si>
  <si>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</si>
  <si>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</si>
  <si>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</si>
  <si>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</si>
  <si>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</si>
  <si>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</si>
  <si>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</si>
  <si>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</si>
  <si>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</si>
  <si>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</si>
  <si>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</si>
  <si>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</si>
  <si>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</si>
  <si>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</si>
  <si>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</si>
  <si>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</si>
  <si>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</si>
  <si>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</si>
  <si>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</si>
  <si>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</si>
  <si>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</si>
  <si>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</si>
  <si>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</si>
  <si>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</si>
  <si>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</si>
  <si>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</si>
  <si>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</si>
  <si>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</si>
  <si>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</si>
  <si>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</si>
  <si>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</si>
  <si>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</si>
  <si>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</si>
  <si>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</si>
  <si>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</si>
  <si>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</si>
  <si>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</si>
  <si>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</si>
  <si>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</si>
  <si>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</si>
  <si>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</si>
  <si>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</si>
  <si>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</si>
  <si>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</si>
  <si>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</si>
  <si>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</si>
  <si>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</si>
  <si>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</si>
  <si>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</si>
  <si>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</si>
  <si>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</si>
  <si>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</si>
  <si>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</si>
  <si>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</si>
  <si>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</si>
  <si>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</si>
  <si>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</si>
  <si>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</si>
  <si>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</si>
  <si>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</si>
  <si>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</si>
  <si>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</si>
  <si>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</si>
  <si>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</si>
  <si>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</si>
  <si>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</si>
  <si>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</si>
  <si>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</si>
  <si>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</si>
  <si>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</si>
  <si>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</si>
  <si>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</si>
  <si>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</si>
  <si>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</si>
  <si>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</si>
  <si>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</si>
  <si>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</si>
  <si>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</si>
  <si>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</si>
  <si>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</si>
  <si>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</si>
  <si>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</si>
  <si>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</si>
  <si>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</si>
  <si>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</si>
  <si>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</si>
  <si>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</si>
  <si>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</si>
  <si>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</si>
  <si>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</si>
  <si>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</si>
  <si>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</si>
  <si>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</si>
  <si>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</si>
  <si>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</si>
  <si>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</si>
  <si>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</si>
  <si>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</si>
  <si>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</si>
  <si>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</si>
  <si>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</si>
  <si>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</si>
  <si>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</si>
  <si>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</si>
  <si>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</si>
  <si>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</si>
  <si>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</si>
  <si>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</si>
  <si>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</si>
  <si>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</si>
  <si>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</si>
  <si>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</si>
  <si>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</si>
  <si>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</si>
  <si>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</si>
  <si>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</si>
  <si>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</si>
  <si>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</si>
  <si>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</si>
  <si>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</si>
  <si>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</si>
  <si>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</si>
  <si>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</si>
  <si>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</si>
  <si>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</si>
  <si>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</si>
  <si>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</si>
  <si>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</si>
  <si>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</si>
  <si>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</si>
  <si>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</si>
  <si>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</si>
  <si>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</si>
  <si>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</si>
  <si>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</si>
  <si>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</si>
  <si>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</si>
  <si>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</si>
  <si>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</si>
  <si>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</si>
  <si>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</si>
  <si>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</si>
  <si>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</si>
  <si>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</si>
  <si>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</si>
  <si>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</si>
  <si>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</si>
  <si>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</si>
  <si>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</si>
  <si>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</si>
  <si>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</si>
  <si>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</si>
  <si>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</si>
  <si>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</si>
  <si>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</si>
  <si>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</si>
  <si>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</si>
  <si>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</si>
  <si>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</si>
  <si>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</si>
  <si>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</si>
  <si>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</si>
  <si>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</si>
  <si>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</si>
  <si>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</si>
  <si>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</si>
  <si>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</si>
  <si>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</si>
  <si>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</si>
  <si>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</si>
  <si>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</si>
  <si>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</si>
  <si>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</si>
  <si>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</si>
  <si>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</si>
  <si>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</si>
  <si>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</si>
  <si>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</si>
  <si>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</si>
  <si>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</si>
  <si>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</si>
  <si>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</si>
  <si>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</si>
  <si>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</si>
  <si>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</si>
  <si>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</si>
  <si>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</si>
  <si>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</si>
  <si>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</si>
  <si>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</si>
  <si>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</si>
  <si>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</si>
  <si>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</si>
  <si>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</si>
  <si>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</si>
  <si>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</si>
  <si>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</si>
  <si>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</si>
  <si>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</si>
  <si>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</si>
  <si>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</si>
  <si>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</si>
  <si>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</si>
  <si>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</si>
  <si>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</si>
  <si>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</si>
  <si>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</si>
  <si>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</si>
  <si>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</si>
  <si>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</si>
  <si>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</si>
  <si>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</si>
  <si>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</si>
  <si>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</si>
  <si>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</si>
  <si>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</si>
  <si>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</si>
  <si>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</si>
  <si>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</si>
  <si>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</si>
  <si>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</si>
  <si>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</si>
  <si>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</si>
  <si>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</si>
  <si>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</si>
  <si>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</si>
  <si>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</si>
  <si>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</si>
  <si>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</si>
  <si>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</si>
  <si>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</si>
  <si>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</si>
  <si>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</si>
  <si>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</si>
  <si>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</si>
  <si>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</si>
  <si>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</si>
  <si>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</si>
  <si>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</si>
  <si>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</si>
  <si>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</si>
  <si>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</si>
  <si>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</si>
  <si>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</si>
  <si>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</si>
  <si>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</si>
  <si>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</si>
  <si>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</si>
  <si>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</si>
  <si>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</si>
  <si>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</si>
  <si>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</si>
  <si>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</si>
  <si>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</si>
  <si>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</si>
  <si>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</si>
  <si>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</si>
  <si>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</si>
  <si>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</si>
  <si>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</si>
  <si>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</si>
  <si>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</si>
  <si>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</si>
  <si>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</si>
  <si>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</si>
  <si>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</si>
  <si>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</si>
  <si>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</si>
  <si>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</si>
  <si>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</si>
  <si>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</si>
  <si>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</si>
  <si>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</si>
  <si>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</si>
  <si>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</si>
  <si>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</si>
  <si>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</si>
  <si>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</si>
  <si>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</si>
  <si>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</si>
  <si>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</si>
  <si>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</si>
  <si>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</si>
  <si>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</si>
  <si>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</si>
  <si>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</si>
  <si>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</si>
  <si>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</si>
  <si>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</si>
  <si>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</si>
  <si>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</si>
  <si>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</si>
  <si>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</si>
  <si>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</si>
  <si>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</si>
  <si>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</si>
  <si>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</si>
  <si>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</si>
  <si>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</si>
  <si>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</si>
  <si>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</si>
  <si>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</si>
  <si>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</si>
  <si>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</si>
  <si>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</si>
  <si>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</si>
  <si>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</si>
  <si>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</si>
  <si>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</si>
  <si>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</si>
  <si>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</si>
  <si>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</si>
  <si>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</si>
  <si>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</si>
  <si>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</si>
  <si>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</si>
  <si>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</si>
  <si>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</si>
  <si>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</si>
  <si>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</si>
  <si>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</si>
  <si>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</si>
  <si>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</si>
  <si>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</si>
  <si>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</si>
  <si>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</si>
  <si>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</si>
  <si>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</si>
  <si>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</si>
  <si>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</si>
  <si>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</si>
  <si>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</si>
  <si>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</si>
  <si>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</si>
  <si>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</si>
  <si>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</si>
  <si>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</si>
  <si>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</si>
  <si>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</si>
  <si>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</si>
  <si>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</si>
  <si>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</si>
  <si>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</si>
  <si>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</si>
  <si>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</si>
  <si>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</si>
  <si>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</si>
  <si>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</si>
  <si>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</si>
  <si>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</si>
  <si>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</si>
  <si>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</si>
  <si>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</si>
  <si>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</si>
  <si>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</si>
  <si>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</si>
  <si>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</si>
  <si>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</si>
  <si>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</si>
  <si>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</si>
  <si>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</si>
  <si>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</si>
  <si>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</si>
  <si>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</si>
  <si>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</si>
  <si>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</si>
  <si>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</si>
  <si>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</si>
  <si>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</si>
  <si>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</si>
  <si>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</si>
  <si>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</si>
  <si>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</si>
  <si>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</si>
  <si>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</si>
  <si>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</si>
  <si>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</si>
  <si>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</si>
  <si>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</si>
  <si>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</si>
  <si>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</si>
  <si>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</si>
  <si>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</si>
  <si>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</si>
  <si>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</si>
  <si>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</si>
  <si>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</si>
  <si>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</si>
  <si>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</si>
  <si>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</si>
  <si>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</si>
  <si>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</si>
  <si>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</si>
  <si>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</si>
  <si>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</si>
  <si>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</si>
  <si>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</si>
  <si>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</si>
  <si>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</si>
  <si>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</si>
  <si>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</si>
  <si>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</si>
  <si>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</si>
  <si>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</si>
  <si>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</si>
  <si>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</si>
  <si>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</si>
  <si>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</si>
  <si>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</si>
  <si>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</si>
  <si>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</si>
  <si>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</si>
  <si>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</si>
  <si>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</si>
  <si>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</si>
  <si>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</si>
  <si>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</si>
  <si>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</si>
  <si>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</si>
  <si>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</si>
  <si>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</si>
  <si>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</si>
  <si>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</si>
  <si>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</si>
  <si>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</si>
  <si>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</si>
  <si>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</si>
  <si>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</si>
  <si>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</si>
  <si>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</si>
  <si>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</si>
  <si>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</si>
  <si>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</si>
  <si>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</si>
  <si>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</si>
  <si>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</si>
  <si>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</si>
  <si>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</si>
  <si>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</si>
  <si>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</si>
  <si>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</si>
  <si>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</si>
  <si>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</si>
  <si>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</si>
  <si>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</si>
  <si>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</si>
  <si>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</si>
  <si>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</si>
  <si>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</si>
  <si>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</si>
  <si>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</si>
  <si>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</si>
  <si>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</si>
  <si>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</si>
  <si>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</si>
  <si>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</si>
  <si>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</si>
  <si>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</si>
  <si>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</si>
  <si>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</si>
  <si>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</si>
  <si>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</si>
  <si>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</si>
  <si>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</si>
  <si>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</si>
  <si>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</si>
  <si>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</si>
  <si>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</si>
  <si>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</si>
  <si>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</si>
  <si>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</si>
  <si>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</si>
  <si>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</si>
  <si>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</si>
  <si>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</si>
  <si>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</si>
  <si>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</si>
  <si>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</si>
  <si>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</si>
  <si>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</si>
  <si>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</si>
  <si>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</si>
  <si>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</si>
  <si>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</si>
  <si>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</si>
  <si>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</si>
  <si>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</si>
  <si>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</si>
  <si>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</si>
  <si>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</si>
  <si>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</si>
  <si>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</si>
  <si>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</si>
  <si>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</si>
  <si>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</si>
  <si>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</si>
  <si>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</si>
  <si>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</si>
  <si>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</si>
  <si>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</si>
  <si>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</si>
  <si>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</si>
  <si>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</si>
  <si>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</si>
  <si>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</si>
  <si>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</si>
  <si>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</si>
  <si>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</si>
  <si>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</si>
  <si>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</si>
  <si>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</si>
  <si>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</si>
  <si>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</si>
  <si>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</si>
  <si>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</si>
  <si>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</si>
  <si>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</si>
  <si>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</si>
  <si>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</si>
  <si>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</si>
  <si>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</si>
  <si>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</si>
  <si>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</si>
  <si>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</si>
  <si>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</si>
  <si>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</si>
  <si>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</si>
  <si>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</si>
  <si>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</si>
  <si>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</si>
  <si>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</si>
  <si>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</si>
  <si>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</si>
  <si>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</si>
  <si>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</si>
  <si>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</si>
  <si>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</si>
  <si>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</si>
  <si>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</si>
  <si>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</si>
  <si>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</si>
  <si>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</si>
  <si>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</si>
  <si>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</si>
  <si>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</si>
  <si>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</si>
  <si>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</si>
  <si>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</si>
  <si>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</si>
  <si>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</si>
  <si>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</si>
  <si>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</si>
  <si>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</si>
  <si>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</si>
  <si>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</si>
  <si>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</si>
  <si>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</si>
  <si>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</si>
  <si>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</si>
  <si>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</si>
  <si>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</si>
  <si>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</si>
  <si>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</si>
  <si>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</si>
  <si>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</si>
  <si>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</si>
  <si>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</si>
  <si>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</si>
  <si>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</si>
  <si>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</si>
  <si>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</si>
  <si>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</si>
  <si>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</si>
  <si>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</si>
  <si>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</si>
  <si>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</si>
  <si>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</si>
  <si>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</si>
  <si>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</si>
  <si>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</si>
  <si>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</si>
  <si>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</si>
  <si>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</si>
  <si>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</si>
  <si>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</si>
  <si>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</si>
  <si>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</si>
  <si>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</si>
  <si>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</si>
  <si>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</si>
  <si>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</si>
  <si>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</si>
  <si>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</si>
  <si>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</si>
  <si>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</si>
  <si>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</si>
  <si>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</si>
  <si>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</si>
  <si>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</si>
  <si>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</si>
  <si>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</si>
  <si>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</si>
  <si>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</si>
  <si>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</si>
  <si>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</si>
  <si>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</si>
  <si>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</si>
  <si>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</si>
  <si>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</si>
  <si>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</si>
  <si>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</si>
  <si>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</si>
  <si>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</si>
  <si>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</si>
  <si>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</si>
  <si>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</si>
  <si>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</si>
  <si>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</si>
  <si>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</si>
  <si>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</si>
  <si>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</si>
  <si>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</si>
  <si>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</si>
  <si>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</si>
  <si>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</si>
  <si>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</si>
  <si>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</si>
  <si>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</si>
  <si>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</si>
  <si>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</si>
  <si>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</si>
  <si>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</si>
  <si>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</si>
  <si>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</si>
  <si>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</si>
  <si>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</si>
  <si>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</si>
  <si>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</si>
  <si>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</si>
  <si>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</si>
  <si>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</si>
  <si>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</si>
  <si>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</si>
  <si>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</si>
  <si>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</si>
  <si>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</si>
  <si>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</si>
  <si>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</si>
  <si>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</si>
  <si>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</si>
  <si>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</si>
  <si>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</si>
  <si>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</si>
  <si>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</si>
  <si>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</si>
  <si>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</si>
  <si>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</si>
  <si>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</si>
  <si>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</si>
  <si>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</si>
  <si>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</si>
  <si>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</si>
  <si>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</si>
  <si>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</si>
  <si>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</si>
  <si>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</si>
  <si>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</si>
  <si>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</si>
  <si>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</si>
  <si>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</si>
  <si>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</si>
  <si>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</si>
  <si>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</si>
  <si>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</si>
  <si>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</si>
  <si>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</si>
  <si>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</si>
  <si>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</si>
  <si>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</si>
  <si>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</si>
  <si>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</si>
  <si>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</si>
  <si>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</si>
  <si>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</si>
  <si>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</si>
  <si>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</si>
  <si>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</si>
  <si>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</si>
  <si>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</si>
  <si>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</si>
  <si>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</si>
  <si>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</si>
  <si>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</si>
  <si>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</si>
  <si>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</si>
  <si>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</si>
  <si>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</si>
  <si>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</si>
  <si>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</si>
  <si>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</si>
  <si>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</si>
  <si>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</si>
  <si>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</si>
  <si>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</si>
  <si>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</si>
  <si>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</si>
  <si>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</si>
  <si>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</si>
  <si>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</si>
  <si>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</si>
  <si>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</si>
  <si>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</si>
  <si>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</si>
  <si>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</si>
  <si>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</si>
  <si>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</si>
  <si>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</si>
  <si>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</si>
  <si>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</si>
  <si>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</si>
  <si>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</si>
  <si>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</si>
  <si>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</si>
  <si>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</si>
  <si>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</si>
  <si>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</si>
  <si>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</si>
  <si>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</si>
  <si>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</si>
  <si>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</si>
  <si>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</si>
  <si>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</si>
  <si>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</si>
  <si>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</si>
  <si>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</si>
  <si>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</si>
  <si>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</si>
  <si>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</si>
  <si>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</si>
  <si>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</si>
  <si>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</si>
  <si>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</si>
  <si>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</si>
  <si>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</si>
  <si>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</si>
  <si>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</si>
  <si>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</si>
  <si>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</si>
  <si>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</si>
  <si>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</si>
  <si>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</si>
  <si>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</si>
  <si>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</si>
  <si>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</si>
  <si>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</si>
  <si>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</si>
  <si>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</si>
  <si>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</si>
  <si>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</si>
  <si>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</si>
  <si>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</si>
  <si>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</si>
  <si>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</si>
  <si>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</si>
  <si>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</si>
  <si>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</si>
  <si>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</si>
  <si>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</si>
  <si>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</si>
  <si>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</si>
  <si>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</si>
  <si>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</si>
  <si>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</si>
  <si>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</si>
  <si>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</si>
  <si>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</si>
  <si>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</si>
  <si>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</si>
  <si>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</si>
  <si>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</si>
  <si>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</si>
  <si>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</si>
  <si>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</si>
  <si>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</si>
  <si>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</si>
  <si>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</si>
  <si>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</si>
  <si>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</si>
  <si>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</si>
  <si>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</si>
  <si>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</si>
  <si>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</si>
  <si>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</si>
  <si>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</si>
  <si>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</si>
  <si>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</si>
  <si>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</si>
  <si>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</si>
  <si>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</si>
  <si>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</si>
  <si>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</si>
  <si>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</si>
  <si>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</si>
  <si>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</si>
  <si>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</si>
  <si>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</si>
  <si>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</si>
  <si>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</si>
  <si>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</si>
  <si>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</si>
  <si>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</si>
  <si>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</si>
  <si>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</si>
  <si>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</si>
  <si>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</si>
  <si>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</si>
  <si>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</si>
  <si>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</si>
  <si>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</si>
  <si>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</si>
  <si>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</si>
  <si>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</si>
  <si>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</si>
  <si>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</si>
  <si>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</si>
  <si>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</si>
  <si>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</si>
  <si>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</si>
  <si>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</si>
  <si>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</si>
  <si>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</si>
  <si>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</si>
  <si>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</si>
  <si>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</si>
  <si>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</si>
  <si>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</si>
  <si>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</si>
  <si>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</si>
  <si>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</si>
  <si>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</si>
  <si>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</si>
  <si>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</si>
  <si>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</si>
  <si>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</si>
  <si>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</si>
  <si>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</si>
  <si>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</si>
  <si>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</si>
  <si>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</si>
  <si>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</si>
  <si>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</si>
  <si>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</si>
  <si>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</si>
  <si>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</si>
  <si>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</si>
  <si>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</si>
  <si>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</si>
  <si>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</si>
  <si>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</si>
  <si>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</si>
  <si>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</si>
  <si>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</si>
  <si>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</si>
  <si>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</si>
  <si>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</si>
  <si>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</si>
  <si>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</si>
  <si>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</si>
  <si>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</si>
  <si>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</si>
  <si>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</si>
  <si>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</si>
  <si>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</si>
  <si>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</si>
  <si>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</si>
  <si>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</si>
  <si>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</si>
  <si>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</si>
  <si>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</si>
  <si>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</si>
  <si>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</si>
  <si>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</si>
  <si>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</si>
  <si>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</si>
  <si>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</si>
  <si>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</si>
  <si>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</si>
  <si>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</si>
  <si>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</si>
  <si>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</si>
  <si>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</si>
  <si>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</si>
  <si>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</si>
  <si>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</si>
  <si>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</si>
  <si>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</si>
  <si>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</si>
  <si>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</si>
  <si>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</si>
  <si>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</si>
  <si>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</si>
  <si>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</si>
  <si>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</si>
  <si>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</si>
  <si>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</si>
  <si>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</si>
  <si>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</si>
  <si>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</si>
  <si>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</si>
  <si>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</si>
  <si>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</si>
  <si>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</si>
  <si>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</si>
  <si>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</si>
  <si>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</si>
  <si>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</si>
  <si>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</si>
  <si>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</si>
  <si>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</si>
  <si>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</si>
  <si>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</si>
  <si>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</si>
  <si>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</si>
  <si>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</si>
  <si>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</si>
  <si>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</si>
  <si>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</si>
  <si>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</si>
  <si>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</si>
  <si>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</si>
  <si>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</si>
  <si>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</si>
  <si>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</si>
  <si>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</si>
  <si>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</si>
  <si>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</si>
  <si>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</si>
  <si>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</si>
  <si>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</si>
  <si>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</si>
  <si>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</si>
  <si>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</si>
  <si>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</si>
  <si>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</si>
  <si>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</si>
  <si>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</si>
  <si>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</si>
  <si>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</si>
  <si>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</si>
  <si>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</si>
  <si>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</si>
  <si>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</si>
  <si>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</si>
  <si>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</si>
  <si>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</si>
  <si>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</si>
  <si>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</si>
  <si>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</si>
  <si>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</si>
  <si>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</si>
  <si>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</si>
  <si>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</si>
  <si>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</si>
  <si>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</si>
  <si>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</si>
  <si>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</si>
  <si>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</si>
  <si>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</si>
  <si>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</si>
  <si>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</si>
  <si>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</si>
  <si>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</si>
  <si>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</si>
  <si>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</si>
  <si>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</si>
  <si>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</si>
  <si>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</si>
  <si>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</si>
  <si>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</si>
  <si>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</si>
  <si>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</si>
  <si>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</si>
  <si>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</si>
  <si>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</si>
  <si>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</si>
  <si>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</si>
  <si>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</si>
  <si>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</si>
  <si>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</si>
  <si>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</si>
  <si>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</si>
  <si>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</si>
  <si>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</si>
  <si>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</si>
  <si>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</si>
  <si>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</si>
  <si>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</si>
  <si>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</si>
  <si>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</si>
  <si>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</si>
  <si>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</si>
  <si>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</si>
  <si>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</si>
  <si>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</si>
  <si>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</si>
  <si>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</si>
  <si>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</si>
  <si>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</si>
  <si>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</si>
  <si>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</si>
  <si>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</si>
  <si>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</si>
  <si>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</si>
  <si>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</si>
  <si>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</si>
  <si>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</si>
  <si>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</si>
  <si>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</si>
  <si>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</si>
  <si>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</si>
  <si>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</si>
  <si>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</si>
  <si>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</si>
  <si>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</si>
  <si>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</si>
  <si>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</si>
  <si>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</si>
  <si>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</si>
  <si>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</si>
  <si>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</si>
  <si>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</si>
  <si>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</si>
  <si>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</si>
  <si>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</si>
  <si>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</si>
  <si>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</si>
  <si>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</si>
  <si>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</si>
  <si>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</si>
  <si>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</si>
  <si>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</si>
  <si>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</si>
  <si>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</si>
  <si>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</si>
  <si>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</si>
  <si>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</si>
  <si>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</si>
  <si>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</si>
  <si>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</si>
  <si>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</si>
  <si>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</si>
  <si>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</si>
  <si>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</si>
  <si>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</si>
  <si>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</si>
  <si>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</si>
  <si>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</si>
  <si>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</si>
  <si>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</si>
  <si>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</si>
  <si>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</si>
  <si>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</si>
  <si>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</si>
  <si>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</si>
  <si>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</si>
  <si>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</si>
  <si>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</si>
  <si>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</si>
  <si>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</si>
  <si>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</si>
  <si>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</si>
  <si>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</si>
  <si>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</si>
  <si>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</si>
  <si>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</si>
  <si>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</si>
  <si>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</si>
  <si>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</si>
  <si>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</si>
  <si>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</si>
  <si>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</si>
  <si>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</si>
  <si>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</si>
  <si>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</si>
  <si>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</si>
  <si>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</si>
  <si>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</si>
  <si>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</si>
  <si>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</si>
  <si>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</si>
  <si>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</si>
  <si>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</si>
  <si>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</si>
  <si>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</si>
  <si>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</si>
  <si>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</si>
  <si>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</si>
  <si>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</si>
  <si>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</si>
  <si>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</si>
  <si>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</si>
  <si>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</si>
  <si>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</si>
  <si>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</si>
  <si>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</si>
  <si>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</si>
  <si>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</si>
  <si>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</si>
  <si>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</si>
  <si>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</si>
  <si>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</si>
  <si>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</si>
  <si>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</si>
  <si>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</si>
  <si>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</si>
  <si>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</si>
  <si>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</si>
  <si>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</si>
  <si>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</si>
  <si>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</si>
  <si>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</si>
  <si>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</si>
  <si>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</si>
  <si>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</si>
  <si>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</si>
  <si>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</si>
  <si>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</si>
  <si>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</si>
  <si>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</si>
  <si>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</si>
  <si>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</si>
  <si>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</si>
  <si>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</si>
  <si>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</si>
  <si>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</si>
  <si>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</si>
  <si>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</si>
  <si>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</si>
  <si>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</si>
  <si>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</si>
  <si>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</si>
  <si>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</si>
  <si>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</si>
  <si>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</si>
  <si>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</si>
  <si>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</si>
  <si>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</si>
  <si>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</si>
  <si>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</si>
  <si>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</si>
  <si>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</si>
  <si>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</si>
  <si>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</si>
  <si>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</si>
  <si>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</si>
  <si>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</si>
  <si>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</si>
  <si>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</si>
  <si>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</si>
  <si>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</si>
  <si>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</si>
  <si>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</si>
  <si>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</si>
  <si>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</si>
  <si>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</si>
  <si>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</si>
  <si>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</si>
  <si>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</si>
  <si>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</si>
  <si>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</si>
  <si>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</si>
  <si>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</si>
  <si>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</si>
  <si>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</si>
  <si>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</si>
  <si>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</si>
  <si>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</si>
  <si>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</si>
  <si>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</si>
  <si>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</si>
  <si>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</si>
  <si>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</si>
  <si>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</si>
  <si>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</si>
  <si>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</si>
  <si>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</si>
  <si>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</si>
  <si>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</si>
  <si>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</si>
  <si>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</si>
  <si>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</si>
  <si>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</si>
  <si>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</si>
  <si>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</si>
  <si>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</si>
  <si>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</si>
  <si>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</si>
  <si>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</si>
  <si>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</si>
  <si>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</si>
  <si>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</si>
  <si>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</si>
  <si>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</si>
  <si>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</si>
  <si>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</si>
  <si>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</si>
  <si>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</si>
  <si>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</si>
  <si>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</si>
  <si>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</si>
  <si>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</si>
  <si>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</si>
  <si>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</si>
  <si>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</si>
  <si>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</si>
  <si>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</si>
  <si>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</si>
  <si>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</si>
  <si>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</si>
  <si>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</si>
  <si>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</si>
  <si>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</si>
  <si>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</si>
  <si>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</si>
  <si>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</si>
  <si>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</si>
  <si>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</si>
  <si>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</si>
  <si>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</si>
  <si>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</si>
  <si>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</si>
  <si>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</si>
  <si>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</si>
  <si>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</si>
  <si>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</si>
  <si>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</si>
  <si>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</si>
  <si>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</si>
  <si>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</si>
  <si>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</si>
  <si>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</si>
  <si>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</si>
  <si>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</si>
  <si>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</si>
  <si>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</si>
  <si>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</si>
  <si>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</si>
  <si>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</si>
  <si>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</si>
  <si>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</si>
  <si>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</si>
  <si>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</si>
  <si>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</si>
  <si>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</si>
  <si>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</si>
  <si>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</si>
  <si>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</si>
  <si>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</si>
  <si>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</si>
  <si>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</si>
  <si>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</si>
  <si>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</si>
  <si>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</si>
  <si>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</si>
  <si>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</si>
  <si>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</si>
  <si>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</si>
  <si>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</si>
  <si>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</si>
  <si>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</si>
  <si>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</si>
  <si>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</si>
  <si>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</si>
  <si>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</si>
  <si>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</si>
  <si>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</si>
  <si>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</si>
  <si>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</si>
  <si>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</si>
  <si>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</si>
  <si>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</si>
  <si>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</si>
  <si>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</si>
  <si>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</si>
  <si>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</si>
  <si>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</si>
  <si>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</si>
  <si>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</si>
  <si>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</si>
  <si>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</si>
  <si>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</si>
  <si>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</si>
  <si>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</si>
  <si>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</si>
  <si>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</si>
  <si>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</si>
  <si>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</si>
  <si>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</si>
  <si>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</si>
  <si>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</si>
  <si>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</si>
  <si>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</si>
  <si>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</si>
  <si>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</si>
  <si>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</si>
  <si>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</si>
  <si>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</si>
  <si>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</si>
  <si>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</si>
  <si>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</si>
  <si>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</si>
  <si>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</si>
  <si>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</si>
  <si>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</si>
  <si>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</si>
  <si>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</si>
  <si>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</si>
  <si>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</si>
  <si>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</si>
  <si>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</si>
  <si>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</si>
  <si>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</si>
  <si>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</si>
  <si>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</si>
  <si>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</si>
  <si>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</si>
  <si>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</si>
  <si>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</si>
  <si>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</si>
  <si>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</si>
  <si>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</si>
  <si>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</si>
  <si>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</si>
  <si>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</si>
  <si>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</si>
  <si>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</si>
  <si>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</si>
  <si>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</si>
  <si>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</si>
  <si>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</si>
  <si>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</si>
  <si>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</si>
  <si>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</si>
  <si>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</si>
  <si>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</si>
  <si>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</si>
  <si>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</si>
  <si>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</si>
  <si>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</si>
  <si>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</si>
  <si>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</si>
  <si>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</si>
  <si>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</si>
  <si>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</si>
  <si>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</si>
  <si>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</si>
  <si>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</si>
  <si>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</si>
  <si>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</si>
  <si>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</si>
  <si>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</si>
  <si>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</si>
  <si>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</si>
  <si>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</si>
  <si>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</si>
  <si>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</si>
  <si>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</si>
  <si>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</si>
  <si>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</si>
  <si>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</si>
  <si>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</si>
  <si>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</si>
  <si>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</si>
  <si>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</si>
  <si>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</si>
  <si>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</si>
  <si>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</si>
  <si>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</si>
  <si>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</si>
  <si>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</si>
  <si>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</si>
  <si>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</si>
  <si>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</si>
  <si>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</si>
  <si>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</si>
  <si>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</si>
  <si>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</si>
  <si>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</si>
  <si>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</si>
  <si>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</si>
  <si>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</si>
  <si>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</si>
  <si>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</si>
  <si>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</si>
  <si>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</si>
  <si>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</si>
  <si>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</si>
  <si>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</si>
  <si>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</si>
  <si>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</si>
  <si>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</si>
  <si>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</si>
  <si>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</si>
  <si>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</si>
  <si>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</si>
  <si>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</si>
  <si>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</si>
  <si>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</si>
  <si>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</si>
  <si>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</si>
  <si>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</si>
  <si>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</si>
  <si>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</si>
  <si>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</si>
  <si>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</si>
  <si>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</si>
  <si>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</si>
  <si>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</si>
  <si>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</si>
  <si>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</si>
  <si>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</si>
  <si>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</si>
  <si>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</si>
  <si>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</si>
  <si>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</si>
  <si>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</si>
  <si>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</si>
  <si>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</si>
  <si>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</si>
  <si>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</si>
  <si>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</si>
  <si>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</si>
  <si>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</si>
  <si>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</si>
  <si>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</si>
  <si>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</si>
  <si>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</si>
  <si>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</si>
  <si>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</si>
  <si>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</si>
  <si>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</si>
  <si>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</si>
  <si>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</si>
  <si>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</si>
  <si>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</si>
  <si>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</si>
  <si>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</si>
  <si>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</si>
  <si>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</si>
  <si>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</si>
  <si>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</si>
  <si>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</si>
  <si>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</si>
  <si>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</si>
  <si>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</si>
  <si>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</si>
  <si>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</si>
  <si>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</si>
  <si>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</si>
  <si>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</si>
  <si>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</si>
  <si>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</si>
  <si>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</si>
  <si>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</si>
  <si>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</si>
  <si>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</si>
  <si>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</si>
  <si>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</si>
  <si>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</si>
  <si>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</si>
  <si>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</si>
  <si>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</si>
  <si>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</si>
  <si>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</si>
  <si>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</si>
  <si>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</si>
  <si>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</si>
  <si>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</si>
  <si>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</si>
  <si>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</si>
  <si>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</si>
  <si>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</si>
  <si>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</si>
  <si>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</si>
  <si>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</si>
  <si>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</si>
  <si>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</si>
  <si>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</si>
  <si>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</si>
  <si>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</si>
  <si>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</si>
  <si>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</si>
  <si>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</si>
  <si>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</si>
  <si>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</si>
  <si>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</si>
  <si>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</si>
  <si>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</si>
  <si>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</si>
  <si>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</si>
  <si>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</si>
  <si>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</si>
  <si>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</si>
  <si>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</si>
  <si>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</si>
  <si>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</si>
  <si>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</si>
  <si>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</si>
  <si>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</si>
  <si>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</si>
  <si>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</si>
  <si>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</si>
  <si>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</si>
  <si>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</si>
  <si>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</si>
  <si>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</si>
  <si>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</si>
  <si>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</si>
  <si>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</si>
  <si>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</si>
  <si>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</si>
  <si>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</si>
  <si>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</si>
  <si>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</si>
  <si>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</si>
  <si>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</si>
  <si>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</si>
  <si>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</si>
  <si>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</si>
  <si>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</si>
  <si>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</si>
  <si>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</si>
  <si>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</si>
  <si>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</si>
  <si>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</si>
  <si>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</si>
  <si>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</si>
  <si>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</si>
  <si>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</si>
  <si>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</si>
  <si>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</si>
  <si>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</si>
  <si>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</si>
  <si>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</si>
  <si>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</si>
  <si>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</si>
  <si>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</si>
  <si>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</si>
  <si>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</si>
  <si>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</si>
  <si>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</si>
  <si>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</si>
  <si>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</si>
  <si>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</si>
  <si>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</si>
  <si>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</si>
  <si>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</si>
  <si>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</si>
  <si>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</si>
  <si>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</si>
  <si>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</si>
  <si>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</si>
  <si>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</si>
  <si>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</si>
  <si>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</si>
  <si>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</si>
  <si>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</si>
  <si>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</si>
  <si>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</si>
  <si>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</si>
  <si>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</si>
  <si>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</si>
  <si>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</si>
  <si>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</si>
  <si>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</si>
  <si>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</si>
  <si>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</si>
  <si>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</si>
  <si>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</si>
  <si>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</si>
  <si>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</si>
  <si>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</si>
  <si>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</si>
  <si>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</si>
  <si>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</si>
  <si>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</si>
  <si>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</si>
  <si>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</si>
  <si>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</si>
  <si>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</si>
  <si>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</si>
  <si>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</si>
  <si>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</si>
  <si>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</si>
  <si>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</si>
  <si>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</si>
  <si>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</si>
  <si>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</si>
  <si>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</si>
  <si>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</si>
  <si>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</si>
  <si>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</si>
  <si>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</si>
  <si>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</si>
  <si>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</si>
  <si>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</si>
  <si>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</si>
  <si>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</si>
  <si>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</si>
  <si>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</si>
  <si>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</si>
  <si>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</si>
  <si>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</si>
  <si>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</si>
  <si>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</si>
  <si>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</si>
  <si>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</si>
  <si>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</si>
  <si>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</si>
  <si>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</si>
  <si>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</si>
  <si>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</si>
  <si>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</si>
  <si>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</si>
  <si>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</si>
  <si>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</si>
  <si>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</si>
  <si>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</si>
  <si>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</si>
  <si>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</si>
  <si>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</si>
  <si>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</si>
  <si>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</si>
  <si>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</si>
  <si>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</si>
  <si>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</si>
  <si>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</si>
  <si>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</si>
  <si>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</si>
  <si>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</si>
  <si>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</si>
  <si>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</si>
  <si>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</si>
  <si>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</si>
  <si>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</si>
  <si>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</si>
  <si>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</si>
  <si>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</si>
  <si>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</si>
  <si>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</si>
  <si>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</si>
  <si>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</si>
  <si>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</si>
  <si>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</si>
  <si>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</si>
  <si>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</si>
  <si>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</si>
  <si>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</si>
  <si>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</si>
  <si>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</si>
  <si>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</si>
  <si>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</si>
  <si>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</si>
  <si>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</si>
  <si>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</si>
  <si>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</si>
  <si>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</si>
  <si>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</si>
  <si>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</si>
  <si>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</si>
  <si>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</si>
  <si>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</si>
  <si>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</si>
  <si>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</si>
  <si>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</si>
  <si>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</si>
  <si>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</si>
  <si>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</si>
  <si>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</si>
  <si>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</si>
  <si>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</si>
  <si>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</si>
  <si>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</si>
  <si>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</si>
  <si>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</si>
  <si>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</si>
  <si>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</si>
  <si>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</si>
  <si>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</si>
  <si>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</si>
  <si>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</si>
  <si>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</si>
  <si>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</si>
  <si>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</si>
  <si>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</si>
  <si>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</si>
  <si>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</si>
  <si>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</si>
  <si>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</si>
  <si>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</si>
  <si>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</si>
  <si>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</si>
  <si>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</si>
  <si>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</si>
  <si>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</si>
  <si>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</si>
  <si>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</si>
  <si>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</si>
  <si>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</si>
  <si>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</si>
  <si>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</si>
  <si>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</si>
  <si>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</si>
  <si>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</si>
  <si>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</si>
  <si>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</si>
  <si>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</si>
  <si>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</si>
  <si>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</si>
  <si>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</si>
  <si>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</si>
  <si>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</si>
  <si>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</si>
  <si>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</si>
  <si>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</si>
  <si>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</si>
  <si>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</si>
  <si>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</si>
  <si>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</si>
  <si>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</si>
  <si>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</si>
  <si>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</si>
  <si>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</si>
  <si>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</si>
  <si>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</si>
  <si>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</si>
  <si>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</si>
  <si>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</si>
  <si>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</si>
  <si>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</si>
  <si>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</si>
  <si>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</si>
  <si>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</si>
  <si>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</si>
  <si>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</si>
  <si>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</si>
  <si>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</si>
  <si>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</si>
  <si>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</si>
  <si>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</si>
  <si>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</si>
  <si>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</si>
  <si>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</si>
  <si>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</si>
  <si>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</si>
  <si>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</si>
  <si>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</si>
  <si>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</si>
  <si>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</si>
  <si>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</si>
  <si>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</si>
  <si>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</si>
  <si>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</si>
  <si>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</si>
  <si>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</si>
  <si>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</si>
  <si>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</si>
  <si>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</si>
  <si>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</si>
  <si>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</si>
  <si>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</si>
  <si>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</si>
  <si>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</si>
  <si>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</si>
  <si>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</si>
  <si>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</si>
  <si>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</si>
  <si>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</si>
  <si>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</si>
  <si>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</si>
  <si>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</si>
  <si>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</si>
  <si>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</si>
  <si>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</si>
  <si>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</si>
  <si>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</si>
  <si>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</si>
  <si>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</si>
  <si>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</si>
  <si>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</si>
  <si>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</si>
  <si>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</si>
  <si>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</si>
  <si>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</si>
  <si>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</si>
  <si>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</si>
  <si>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</si>
  <si>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</si>
  <si>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</si>
  <si>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</si>
  <si>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</si>
  <si>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</si>
  <si>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</si>
  <si>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</si>
  <si>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</si>
  <si>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</si>
  <si>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</si>
  <si>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</si>
  <si>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</si>
  <si>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</si>
  <si>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</si>
  <si>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</si>
  <si>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</si>
  <si>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</si>
  <si>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</si>
  <si>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</si>
  <si>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</si>
  <si>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</si>
  <si>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</si>
  <si>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</si>
  <si>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</si>
  <si>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</si>
  <si>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</si>
  <si>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</si>
  <si>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</si>
  <si>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</si>
  <si>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</si>
  <si>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</si>
  <si>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</si>
  <si>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</si>
  <si>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</si>
  <si>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</si>
  <si>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</si>
  <si>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</si>
  <si>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</si>
  <si>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</si>
  <si>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</si>
  <si>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</si>
  <si>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</si>
  <si>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</si>
  <si>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</si>
  <si>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</si>
  <si>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</si>
  <si>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</si>
  <si>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</si>
  <si>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</si>
  <si>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</si>
  <si>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</si>
  <si>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</si>
  <si>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</si>
  <si>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</si>
  <si>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</si>
  <si>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</si>
  <si>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</si>
  <si>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</si>
  <si>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</si>
  <si>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</si>
  <si>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</si>
  <si>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</si>
  <si>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</si>
  <si>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</si>
  <si>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</si>
  <si>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</si>
  <si>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</si>
  <si>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</si>
  <si>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</si>
  <si>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</si>
  <si>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</si>
  <si>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</si>
  <si>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</si>
  <si>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</si>
  <si>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</si>
  <si>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</si>
  <si>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</si>
  <si>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</si>
  <si>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</si>
  <si>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</si>
  <si>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</si>
  <si>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</si>
  <si>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</si>
  <si>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</si>
  <si>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</si>
  <si>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</si>
  <si>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</si>
  <si>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</si>
  <si>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</si>
  <si>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</si>
  <si>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</si>
  <si>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</si>
  <si>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</si>
  <si>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</si>
  <si>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</si>
  <si>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</si>
  <si>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</si>
  <si>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</si>
  <si>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</si>
  <si>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</si>
  <si>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</si>
  <si>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</si>
  <si>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</si>
  <si>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</si>
  <si>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</si>
  <si>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</si>
  <si>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</si>
  <si>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</si>
  <si>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</si>
  <si>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</si>
  <si>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</si>
  <si>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</si>
  <si>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</si>
  <si>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</si>
  <si>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</si>
  <si>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</si>
  <si>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</si>
  <si>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</si>
  <si>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</si>
  <si>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</si>
  <si>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</si>
  <si>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</si>
  <si>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</si>
  <si>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</si>
  <si>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</si>
  <si>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</si>
  <si>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</si>
  <si>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</si>
  <si>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</si>
  <si>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</si>
  <si>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</si>
  <si>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</si>
  <si>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</si>
  <si>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</si>
  <si>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</si>
  <si>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</si>
  <si>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</si>
  <si>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</si>
  <si>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</si>
  <si>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</si>
  <si>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</si>
  <si>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</si>
  <si>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</si>
  <si>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</si>
  <si>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</si>
  <si>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</si>
  <si>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</si>
  <si>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</si>
  <si>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</si>
  <si>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</si>
  <si>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</si>
  <si>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</si>
  <si>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</si>
  <si>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</si>
  <si>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</si>
  <si>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</si>
  <si>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</si>
  <si>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</si>
  <si>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</si>
  <si>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</si>
  <si>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</si>
  <si>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</si>
  <si>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</si>
  <si>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</si>
  <si>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</si>
  <si>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</si>
  <si>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</si>
  <si>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</si>
  <si>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</si>
  <si>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</si>
  <si>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</si>
  <si>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</si>
  <si>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</si>
  <si>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</si>
  <si>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</si>
  <si>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</si>
  <si>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</si>
  <si>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</si>
  <si>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</si>
  <si>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</si>
  <si>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</si>
  <si>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</si>
  <si>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</si>
  <si>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</si>
  <si>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</si>
  <si>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</si>
  <si>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</si>
  <si>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</si>
  <si>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</si>
  <si>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</si>
  <si>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</si>
  <si>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</si>
  <si>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</si>
  <si>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</si>
  <si>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</si>
  <si>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</si>
  <si>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</si>
  <si>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</si>
  <si>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</si>
  <si>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</si>
  <si>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</si>
  <si>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</si>
  <si>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</si>
  <si>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</si>
  <si>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</si>
  <si>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</si>
  <si>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</si>
  <si>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</si>
  <si>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</si>
  <si>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</si>
  <si>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</si>
  <si>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</si>
  <si>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</si>
  <si>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</si>
  <si>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</si>
  <si>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</si>
  <si>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</si>
  <si>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</si>
  <si>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</si>
  <si>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</si>
  <si>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</si>
  <si>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</si>
  <si>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</si>
  <si>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</si>
  <si>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</si>
  <si>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</si>
  <si>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</si>
  <si>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</si>
  <si>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</si>
  <si>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</si>
  <si>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</si>
  <si>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</si>
  <si>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</si>
  <si>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</si>
  <si>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</si>
  <si>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</si>
  <si>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</si>
  <si>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</si>
  <si>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</si>
  <si>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</si>
  <si>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</si>
  <si>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</si>
  <si>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</si>
  <si>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</si>
  <si>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</si>
  <si>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</si>
  <si>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</si>
  <si>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</si>
  <si>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</si>
  <si>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</si>
  <si>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</si>
  <si>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</si>
  <si>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</si>
  <si>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</si>
  <si>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</si>
  <si>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</si>
  <si>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</si>
  <si>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</si>
  <si>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</si>
  <si>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</si>
  <si>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</si>
  <si>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</si>
  <si>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</si>
  <si>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</si>
  <si>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</si>
  <si>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</si>
  <si>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</si>
  <si>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</si>
  <si>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</si>
  <si>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</si>
  <si>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</si>
  <si>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</si>
  <si>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</si>
  <si>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</si>
  <si>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</si>
  <si>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</si>
  <si>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</si>
  <si>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</si>
  <si>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</si>
  <si>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</si>
  <si>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</si>
  <si>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</si>
  <si>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</si>
  <si>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</si>
  <si>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</si>
  <si>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</si>
  <si>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</si>
  <si>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</si>
  <si>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</si>
  <si>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</si>
  <si>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</si>
  <si>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</si>
  <si>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</si>
  <si>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</si>
  <si>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</si>
  <si>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</si>
  <si>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</si>
  <si>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</si>
  <si>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</si>
  <si>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</si>
  <si>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</si>
  <si>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</si>
  <si>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</si>
  <si>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</si>
  <si>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</si>
  <si>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</si>
  <si>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</si>
  <si>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</si>
  <si>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</si>
  <si>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</si>
  <si>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</si>
  <si>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</si>
  <si>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</si>
  <si>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</si>
  <si>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</si>
  <si>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</si>
  <si>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</si>
  <si>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</si>
  <si>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</si>
  <si>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</si>
  <si>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</si>
  <si>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</si>
  <si>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</si>
  <si>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</si>
  <si>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</si>
  <si>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</si>
  <si>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</si>
  <si>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</si>
  <si>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</si>
  <si>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</si>
  <si>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</si>
  <si>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</si>
  <si>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</si>
  <si>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</si>
  <si>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</si>
  <si>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</si>
  <si>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</si>
  <si>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</si>
  <si>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</si>
  <si>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</si>
  <si>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</si>
  <si>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</si>
  <si>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</si>
  <si>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</si>
  <si>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</si>
  <si>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</si>
  <si>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</si>
  <si>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</si>
  <si>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</si>
  <si>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</si>
  <si>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</si>
  <si>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</si>
  <si>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</si>
  <si>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</si>
  <si>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</si>
  <si>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</si>
  <si>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</si>
  <si>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</si>
  <si>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</si>
  <si>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</si>
  <si>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</si>
  <si>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</si>
  <si>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</si>
  <si>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</si>
  <si>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</si>
  <si>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</si>
  <si>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</si>
  <si>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</si>
  <si>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</si>
  <si>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</si>
  <si>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</si>
  <si>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</si>
  <si>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</si>
  <si>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</si>
  <si>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</si>
  <si>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</si>
  <si>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</si>
  <si>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</si>
  <si>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</si>
  <si>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</si>
  <si>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</si>
  <si>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</si>
  <si>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</si>
  <si>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</si>
  <si>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</si>
  <si>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</si>
  <si>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</si>
  <si>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</si>
  <si>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</si>
  <si>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</si>
  <si>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</si>
  <si>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</si>
  <si>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</si>
  <si>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</si>
  <si>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</si>
  <si>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</si>
  <si>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</si>
  <si>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</si>
  <si>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</si>
  <si>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</si>
  <si>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</si>
  <si>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</si>
  <si>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</si>
  <si>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</si>
  <si>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</si>
  <si>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</si>
  <si>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</si>
  <si>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</si>
  <si>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</si>
  <si>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</si>
  <si>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</si>
  <si>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</si>
  <si>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</si>
  <si>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</si>
  <si>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</si>
  <si>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</si>
  <si>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</si>
  <si>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</si>
  <si>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</si>
  <si>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</si>
  <si>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</si>
  <si>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</si>
  <si>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</si>
  <si>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</si>
  <si>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</si>
  <si>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</si>
  <si>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</si>
  <si>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</si>
  <si>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</si>
  <si>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</si>
  <si>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</si>
  <si>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</si>
  <si>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</si>
  <si>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</si>
  <si>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</si>
  <si>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</si>
  <si>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</si>
  <si>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</si>
  <si>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</si>
  <si>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</si>
  <si>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</si>
  <si>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</si>
  <si>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</si>
  <si>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</si>
  <si>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</si>
  <si>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</si>
  <si>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</si>
  <si>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</si>
  <si>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</si>
  <si>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</si>
  <si>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</si>
  <si>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</si>
  <si>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</si>
  <si>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</si>
  <si>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</si>
  <si>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</si>
  <si>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</si>
  <si>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</si>
  <si>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</si>
  <si>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</si>
  <si>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</si>
  <si>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</si>
  <si>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</si>
  <si>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</si>
  <si>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</si>
  <si>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</si>
  <si>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</si>
  <si>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</si>
  <si>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</si>
  <si>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</si>
  <si>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</si>
  <si>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</si>
  <si>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</si>
  <si>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</si>
  <si>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</si>
  <si>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</si>
  <si>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</si>
  <si>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</si>
  <si>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</si>
  <si>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</si>
  <si>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</si>
  <si>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</si>
  <si>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</si>
  <si>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</si>
  <si>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</si>
  <si>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</si>
  <si>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</si>
  <si>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</si>
  <si>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</si>
  <si>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</si>
  <si>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</si>
  <si>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</si>
  <si>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</si>
  <si>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</si>
  <si>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</si>
  <si>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</si>
  <si>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</si>
  <si>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</si>
  <si>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</si>
  <si>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</si>
  <si>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</si>
  <si>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</si>
  <si>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</si>
  <si>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</si>
  <si>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</si>
  <si>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</si>
  <si>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</si>
  <si>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</si>
  <si>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</si>
  <si>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</si>
  <si>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</si>
  <si>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</si>
  <si>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</si>
  <si>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</si>
  <si>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</si>
  <si>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</si>
  <si>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</si>
  <si>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</si>
  <si>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</si>
  <si>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</si>
  <si>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</si>
  <si>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</si>
  <si>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</si>
  <si>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</si>
  <si>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</si>
  <si>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</si>
  <si>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</si>
  <si>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</si>
  <si>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</si>
  <si>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</si>
  <si>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</si>
  <si>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</si>
  <si>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</si>
  <si>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</si>
  <si>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</si>
  <si>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</si>
  <si>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</si>
  <si>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</si>
  <si>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</si>
  <si>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</si>
  <si>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</si>
  <si>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</si>
  <si>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</si>
  <si>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</si>
  <si>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</si>
  <si>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</si>
  <si>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</si>
  <si>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</si>
  <si>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</si>
  <si>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</si>
  <si>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</si>
  <si>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</si>
  <si>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</si>
  <si>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</si>
  <si>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</si>
  <si>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</si>
  <si>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</si>
  <si>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</si>
  <si>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</si>
  <si>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</si>
  <si>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</si>
  <si>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</si>
  <si>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</si>
  <si>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</si>
  <si>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</si>
  <si>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</si>
  <si>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</si>
  <si>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</si>
  <si>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</si>
  <si>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</si>
  <si>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</si>
  <si>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</si>
  <si>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</si>
  <si>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</si>
  <si>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</si>
  <si>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</si>
  <si>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</si>
  <si>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</si>
  <si>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</si>
  <si>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</si>
  <si>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</si>
  <si>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</si>
  <si>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</si>
  <si>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</si>
  <si>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</si>
  <si>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</si>
  <si>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</si>
  <si>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</si>
  <si>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</si>
  <si>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</si>
  <si>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</si>
  <si>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</si>
  <si>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</si>
  <si>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</si>
  <si>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</si>
  <si>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</si>
  <si>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</si>
  <si>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</si>
  <si>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</si>
  <si>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</si>
  <si>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</si>
  <si>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</si>
  <si>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</si>
  <si>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</si>
  <si>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</si>
  <si>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</si>
  <si>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</si>
  <si>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</si>
  <si>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</si>
  <si>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</si>
  <si>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</si>
  <si>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</si>
  <si>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</si>
  <si>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</si>
  <si>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</si>
  <si>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</si>
  <si>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</si>
  <si>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</si>
  <si>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</si>
  <si>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</si>
  <si>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</si>
  <si>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</si>
  <si>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</si>
  <si>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</si>
  <si>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</si>
  <si>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</si>
  <si>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</si>
  <si>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</si>
  <si>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</si>
  <si>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</si>
  <si>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</si>
  <si>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</si>
  <si>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</si>
  <si>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</si>
  <si>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</si>
  <si>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</si>
  <si>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</si>
  <si>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</si>
  <si>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</si>
  <si>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</si>
  <si>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</si>
  <si>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</si>
  <si>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</si>
  <si>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</si>
  <si>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</si>
  <si>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</si>
  <si>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</si>
  <si>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</si>
  <si>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</si>
  <si>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</si>
  <si>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</si>
  <si>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</si>
  <si>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</si>
  <si>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</si>
  <si>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</si>
  <si>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</si>
  <si>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</si>
  <si>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</si>
  <si>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</si>
  <si>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</si>
  <si>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</si>
  <si>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</si>
  <si>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</si>
  <si>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</si>
  <si>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</si>
  <si>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</si>
  <si>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</si>
  <si>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</si>
  <si>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</si>
  <si>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</si>
  <si>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</si>
  <si>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</si>
  <si>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</si>
  <si>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</si>
  <si>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</si>
  <si>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</si>
  <si>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</si>
  <si>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</si>
  <si>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</si>
  <si>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</si>
  <si>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</si>
  <si>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</si>
  <si>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</si>
  <si>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</si>
  <si>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</si>
  <si>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</si>
  <si>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</si>
  <si>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</si>
  <si>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</si>
  <si>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</si>
  <si>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</si>
  <si>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</si>
  <si>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</si>
  <si>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</si>
  <si>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</si>
  <si>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</si>
  <si>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</si>
  <si>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</si>
  <si>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</si>
  <si>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</si>
  <si>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</si>
  <si>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</si>
  <si>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</si>
  <si>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</si>
  <si>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</si>
  <si>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</si>
  <si>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</si>
  <si>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</si>
  <si>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</si>
  <si>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</si>
  <si>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</si>
  <si>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</si>
  <si>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</si>
  <si>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</si>
  <si>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</si>
  <si>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</si>
  <si>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</si>
  <si>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</si>
  <si>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</si>
  <si>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</si>
  <si>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</si>
  <si>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</si>
  <si>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</si>
  <si>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</si>
  <si>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</si>
  <si>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</si>
  <si>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</si>
  <si>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</si>
  <si>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</si>
  <si>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</si>
  <si>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</si>
  <si>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</si>
  <si>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</si>
  <si>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</si>
  <si>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</si>
  <si>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</si>
  <si>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</si>
  <si>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</si>
  <si>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</si>
  <si>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</si>
  <si>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</si>
  <si>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</si>
  <si>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</si>
  <si>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</si>
  <si>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</si>
  <si>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</si>
  <si>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</si>
  <si>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</si>
  <si>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</si>
  <si>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</si>
  <si>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</si>
  <si>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</si>
  <si>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</si>
  <si>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</si>
  <si>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</si>
  <si>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</si>
  <si>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</si>
  <si>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</si>
  <si>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</si>
  <si>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</si>
  <si>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</si>
  <si>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</si>
  <si>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</si>
  <si>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</si>
  <si>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</si>
  <si>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</si>
  <si>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</si>
  <si>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</si>
  <si>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</si>
  <si>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</si>
  <si>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</si>
  <si>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</si>
  <si>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</si>
  <si>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</si>
  <si>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</si>
  <si>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</si>
  <si>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</si>
  <si>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</si>
  <si>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</si>
  <si>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</si>
  <si>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</si>
  <si>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</si>
  <si>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</si>
  <si>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</si>
  <si>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</si>
  <si>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</si>
  <si>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</si>
  <si>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</si>
  <si>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</si>
  <si>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</si>
  <si>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</si>
  <si>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</si>
  <si>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</si>
  <si>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</si>
  <si>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</si>
  <si>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</si>
  <si>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</si>
  <si>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</si>
  <si>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</si>
  <si>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</si>
  <si>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</si>
  <si>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</si>
  <si>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</si>
  <si>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</si>
  <si>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</si>
  <si>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</si>
  <si>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</si>
  <si>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</si>
  <si>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</si>
  <si>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</si>
  <si>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</si>
  <si>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</si>
  <si>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</si>
  <si>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</si>
  <si>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</si>
  <si>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</si>
  <si>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</si>
  <si>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</si>
  <si>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</si>
  <si>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</si>
  <si>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</si>
  <si>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</si>
  <si>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</si>
  <si>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</si>
  <si>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</si>
  <si>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</si>
  <si>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</si>
  <si>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</si>
  <si>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</si>
  <si>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</si>
  <si>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</si>
  <si>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</si>
  <si>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</si>
  <si>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</si>
  <si>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</si>
  <si>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</si>
  <si>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</si>
  <si>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</si>
  <si>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</si>
  <si>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</si>
  <si>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</si>
  <si>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</si>
  <si>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</si>
  <si>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</si>
  <si>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</si>
  <si>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</si>
  <si>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</si>
  <si>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</si>
  <si>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</si>
  <si>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</si>
  <si>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</si>
  <si>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</si>
  <si>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</si>
  <si>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</si>
  <si>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</si>
  <si>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</si>
  <si>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</si>
  <si>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</si>
  <si>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</si>
  <si>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</si>
  <si>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</si>
  <si>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</si>
  <si>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</si>
  <si>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</si>
  <si>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</si>
  <si>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</si>
  <si>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</si>
  <si>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</si>
  <si>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</si>
  <si>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</si>
  <si>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</si>
  <si>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</si>
  <si>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</si>
  <si>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</si>
  <si>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</si>
  <si>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</si>
  <si>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</si>
  <si>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</si>
  <si>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</si>
  <si>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</si>
  <si>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</si>
  <si>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</si>
  <si>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</si>
  <si>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</si>
  <si>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</si>
  <si>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</si>
  <si>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</si>
  <si>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</si>
  <si>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</si>
  <si>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</si>
  <si>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</si>
  <si>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</si>
  <si>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</si>
  <si>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</si>
  <si>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</si>
  <si>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</si>
  <si>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</si>
  <si>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</si>
  <si>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</si>
  <si>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</si>
  <si>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</si>
  <si>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</si>
  <si>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</si>
  <si>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</si>
  <si>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</si>
  <si>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</si>
  <si>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</si>
  <si>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</si>
  <si>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</si>
  <si>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</si>
  <si>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</si>
  <si>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</si>
  <si>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</si>
  <si>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</si>
  <si>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</si>
  <si>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</si>
  <si>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</si>
  <si>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</si>
  <si>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</si>
  <si>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</si>
  <si>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</si>
  <si>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</si>
  <si>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</si>
  <si>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</si>
  <si>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</si>
  <si>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</si>
  <si>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</si>
  <si>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</si>
  <si>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</si>
  <si>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</si>
  <si>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</si>
  <si>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</si>
  <si>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</si>
  <si>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</si>
  <si>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</si>
  <si>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</si>
  <si>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</si>
  <si>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</si>
  <si>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</si>
  <si>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</si>
  <si>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</si>
  <si>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</si>
  <si>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</si>
  <si>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</si>
  <si>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</si>
  <si>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</si>
  <si>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</si>
  <si>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</si>
  <si>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</si>
  <si>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</si>
  <si>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</si>
  <si>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</si>
  <si>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</si>
  <si>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</si>
  <si>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</si>
  <si>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</si>
  <si>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</si>
  <si>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</si>
  <si>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</si>
  <si>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</si>
  <si>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</si>
  <si>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</si>
  <si>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</si>
  <si>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</si>
  <si>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</si>
  <si>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</si>
  <si>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</si>
  <si>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</si>
  <si>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</si>
  <si>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</si>
  <si>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</si>
  <si>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</si>
  <si>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</si>
  <si>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</si>
  <si>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</si>
  <si>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</si>
  <si>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</si>
  <si>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</si>
  <si>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</si>
  <si>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</si>
  <si>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</si>
  <si>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</si>
  <si>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</si>
  <si>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</si>
  <si>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</si>
  <si>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</si>
  <si>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</si>
  <si>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</si>
  <si>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</si>
  <si>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</si>
  <si>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</si>
  <si>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</si>
  <si>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</si>
  <si>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</si>
  <si>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</si>
  <si>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</si>
  <si>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</si>
  <si>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</si>
  <si>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</si>
  <si>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</si>
  <si>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</si>
  <si>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</si>
  <si>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</si>
  <si>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</si>
  <si>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</si>
  <si>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</si>
  <si>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</si>
  <si>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</si>
  <si>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</si>
  <si>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</si>
  <si>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</si>
  <si>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</si>
  <si>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</si>
  <si>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</si>
  <si>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</si>
  <si>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</si>
  <si>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</si>
  <si>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</si>
  <si>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</si>
  <si>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</si>
  <si>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</si>
  <si>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</si>
  <si>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</si>
  <si>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</si>
  <si>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</si>
  <si>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</si>
  <si>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</si>
  <si>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</si>
  <si>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</si>
  <si>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</si>
  <si>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</si>
  <si>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</si>
  <si>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</si>
  <si>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</si>
  <si>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</si>
  <si>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</si>
  <si>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</si>
  <si>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</si>
  <si>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</si>
  <si>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</si>
  <si>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</si>
  <si>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</si>
  <si>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</si>
  <si>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</si>
  <si>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</si>
  <si>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</si>
  <si>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</si>
  <si>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</si>
  <si>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</si>
  <si>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</si>
  <si>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</si>
  <si>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</si>
  <si>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</si>
  <si>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</si>
  <si>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</si>
  <si>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</si>
  <si>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</si>
  <si>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</si>
  <si>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</si>
  <si>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</si>
  <si>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</si>
  <si>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</si>
  <si>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</si>
  <si>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</si>
  <si>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</si>
  <si>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</si>
  <si>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</si>
  <si>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</si>
  <si>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</si>
  <si>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</si>
  <si>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</si>
  <si>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</si>
  <si>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</si>
  <si>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</si>
  <si>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</si>
  <si>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</si>
  <si>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</si>
  <si>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</si>
  <si>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</si>
  <si>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</si>
  <si>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</si>
  <si>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</si>
  <si>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</si>
  <si>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</si>
  <si>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</si>
  <si>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</si>
  <si>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</si>
  <si>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</si>
  <si>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</si>
  <si>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</si>
  <si>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</si>
  <si>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</si>
  <si>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</si>
  <si>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</si>
  <si>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</si>
  <si>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</si>
  <si>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</si>
  <si>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</si>
  <si>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</si>
  <si>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</si>
  <si>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</si>
  <si>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</si>
  <si>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</si>
  <si>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</si>
  <si>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</si>
  <si>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</si>
  <si>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</si>
  <si>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</si>
  <si>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</si>
  <si>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</si>
  <si>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</si>
  <si>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</si>
  <si>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</si>
  <si>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</si>
  <si>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</si>
  <si>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</si>
  <si>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</si>
  <si>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</si>
  <si>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</si>
  <si>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</si>
  <si>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</si>
  <si>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</si>
  <si>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</si>
  <si>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</si>
  <si>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</si>
  <si>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</si>
  <si>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</si>
  <si>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</si>
  <si>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</si>
  <si>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</si>
  <si>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</si>
  <si>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</si>
  <si>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</si>
  <si>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</si>
  <si>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</si>
  <si>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</si>
  <si>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</si>
  <si>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</si>
  <si>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</si>
  <si>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</si>
  <si>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</si>
  <si>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</si>
  <si>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</si>
  <si>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</si>
  <si>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</si>
  <si>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</si>
  <si>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</si>
  <si>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</si>
  <si>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</si>
  <si>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</si>
  <si>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</si>
  <si>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</si>
  <si>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</si>
  <si>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</si>
  <si>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</si>
  <si>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</si>
  <si>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</si>
  <si>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</si>
  <si>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</si>
  <si>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</si>
  <si>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</si>
  <si>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</si>
  <si>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</si>
  <si>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</si>
  <si>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</si>
  <si>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</si>
  <si>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</si>
  <si>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</si>
  <si>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</si>
  <si>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</si>
  <si>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</si>
  <si>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</si>
  <si>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</si>
  <si>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</si>
  <si>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</si>
  <si>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</si>
  <si>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</si>
  <si>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</si>
  <si>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</si>
  <si>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</si>
  <si>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</si>
  <si>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</si>
  <si>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</si>
  <si>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</si>
  <si>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</si>
  <si>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</si>
  <si>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</si>
  <si>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</si>
  <si>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</si>
  <si>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</si>
  <si>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</si>
  <si>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</si>
  <si>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</si>
  <si>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</si>
  <si>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</si>
  <si>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</si>
  <si>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</si>
  <si>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</si>
  <si>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</si>
  <si>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</si>
  <si>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</si>
  <si>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</si>
  <si>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</si>
  <si>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</si>
  <si>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</si>
  <si>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</si>
  <si>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</si>
  <si>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</si>
  <si>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</si>
  <si>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</si>
  <si>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</si>
  <si>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</si>
  <si>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</si>
  <si>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</si>
  <si>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</si>
  <si>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</si>
  <si>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</si>
  <si>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</si>
  <si>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</si>
  <si>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</si>
  <si>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</si>
  <si>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</si>
  <si>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</si>
  <si>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</si>
  <si>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</si>
  <si>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</si>
  <si>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</si>
  <si>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</si>
  <si>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</si>
  <si>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</si>
  <si>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</si>
  <si>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</si>
  <si>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</si>
  <si>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</si>
  <si>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</si>
  <si>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</si>
  <si>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</si>
  <si>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</si>
  <si>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</si>
  <si>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</si>
  <si>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</si>
  <si>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</si>
  <si>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</si>
  <si>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</si>
  <si>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</si>
  <si>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</si>
  <si>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</si>
  <si>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</si>
  <si>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</si>
  <si>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</si>
  <si>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</si>
  <si>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</si>
  <si>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</si>
  <si>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</si>
  <si>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</si>
  <si>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</si>
  <si>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</si>
  <si>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</si>
  <si>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</si>
  <si>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</si>
  <si>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</si>
  <si>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</si>
  <si>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</si>
  <si>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</si>
  <si>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</si>
  <si>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</si>
  <si>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</si>
  <si>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</si>
  <si>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</si>
  <si>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</si>
  <si>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</si>
  <si>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</si>
  <si>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</si>
  <si>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</si>
  <si>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</si>
  <si>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</si>
  <si>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</si>
  <si>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</si>
  <si>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</si>
  <si>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</si>
  <si>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</si>
  <si>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</si>
  <si>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</si>
  <si>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</si>
  <si>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</si>
  <si>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</si>
  <si>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</si>
  <si>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</si>
  <si>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</si>
  <si>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</si>
  <si>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</si>
  <si>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</si>
  <si>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</si>
  <si>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</si>
  <si>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</si>
  <si>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</si>
  <si>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</si>
  <si>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</si>
  <si>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</si>
  <si>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</si>
  <si>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</si>
  <si>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</si>
  <si>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</si>
  <si>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</si>
  <si>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</si>
  <si>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</si>
  <si>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</si>
  <si>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</si>
  <si>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</si>
  <si>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</si>
  <si>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</si>
  <si>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</si>
  <si>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</si>
  <si>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</si>
  <si>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</si>
  <si>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</si>
  <si>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</si>
  <si>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</si>
  <si>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</si>
  <si>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</si>
  <si>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</si>
  <si>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</si>
  <si>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</si>
  <si>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</si>
  <si>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</si>
  <si>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</si>
  <si>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</si>
  <si>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</si>
  <si>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</si>
  <si>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</si>
  <si>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</si>
  <si>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</si>
  <si>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</si>
  <si>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</si>
  <si>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</si>
  <si>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</si>
  <si>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</si>
  <si>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</si>
  <si>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</si>
  <si>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</si>
  <si>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</si>
  <si>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</si>
  <si>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</si>
  <si>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</si>
  <si>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</si>
  <si>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</si>
  <si>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</si>
  <si>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</si>
  <si>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</si>
  <si>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</si>
  <si>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</si>
  <si>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</si>
  <si>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</si>
  <si>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</si>
  <si>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</si>
  <si>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</si>
  <si>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</si>
  <si>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</si>
  <si>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</si>
  <si>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</si>
  <si>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</si>
  <si>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</si>
  <si>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</si>
  <si>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</si>
  <si>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</si>
  <si>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</si>
  <si>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</si>
  <si>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</si>
  <si>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</si>
  <si>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</si>
  <si>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</si>
  <si>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</si>
  <si>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</si>
  <si>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</si>
  <si>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</si>
  <si>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</si>
  <si>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</si>
  <si>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</si>
  <si>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</si>
  <si>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</si>
  <si>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</si>
  <si>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</si>
  <si>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</si>
  <si>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</si>
  <si>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</si>
  <si>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</si>
  <si>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</si>
  <si>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</si>
  <si>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</si>
  <si>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</si>
  <si>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</si>
  <si>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</si>
  <si>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</si>
  <si>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</si>
  <si>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</si>
  <si>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</si>
  <si>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</si>
  <si>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</si>
  <si>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</si>
  <si>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</si>
  <si>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</si>
  <si>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</si>
  <si>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</si>
  <si>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</si>
  <si>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</si>
  <si>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</si>
  <si>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</si>
  <si>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</si>
  <si>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</si>
  <si>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</si>
  <si>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</si>
  <si>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</si>
  <si>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</si>
  <si>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</si>
  <si>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</si>
  <si>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</si>
  <si>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</si>
  <si>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</si>
  <si>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</si>
  <si>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</si>
  <si>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</si>
  <si>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</si>
  <si>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</si>
  <si>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</si>
  <si>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</si>
  <si>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</si>
  <si>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</si>
  <si>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</si>
  <si>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</si>
  <si>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</si>
  <si>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</si>
  <si>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</si>
  <si>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</si>
  <si>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</si>
  <si>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</si>
  <si>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</si>
  <si>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</si>
  <si>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</si>
  <si>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</si>
  <si>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</si>
  <si>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</si>
  <si>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</si>
  <si>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</si>
  <si>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</si>
  <si>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</si>
  <si>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</si>
  <si>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</si>
  <si>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</si>
  <si>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</si>
  <si>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</si>
  <si>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</si>
  <si>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</si>
  <si>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</si>
  <si>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</si>
  <si>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</si>
  <si>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</si>
  <si>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</si>
  <si>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</si>
  <si>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</si>
  <si>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</si>
  <si>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</si>
  <si>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</si>
  <si>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</si>
  <si>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</si>
  <si>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</si>
  <si>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</si>
  <si>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</si>
  <si>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</si>
  <si>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</si>
  <si>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</si>
  <si>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</si>
  <si>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</si>
  <si>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</si>
  <si>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</si>
  <si>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</si>
  <si>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</si>
  <si>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</si>
  <si>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</si>
  <si>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</si>
  <si>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</si>
  <si>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</si>
  <si>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</si>
  <si>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</si>
  <si>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</si>
  <si>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</si>
  <si>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</si>
  <si>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</si>
  <si>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</si>
  <si>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</si>
  <si>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</si>
  <si>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</si>
  <si>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</si>
  <si>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</si>
  <si>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</si>
  <si>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</si>
  <si>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</si>
  <si>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</si>
  <si>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</si>
  <si>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</si>
  <si>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</si>
  <si>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</si>
  <si>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</si>
  <si>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</si>
  <si>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</si>
  <si>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</si>
  <si>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</si>
  <si>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</si>
  <si>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</si>
  <si>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</si>
  <si>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</si>
  <si>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</si>
  <si>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</si>
  <si>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</si>
  <si>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</si>
  <si>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</si>
  <si>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</si>
  <si>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</si>
  <si>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</si>
  <si>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</si>
  <si>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</si>
  <si>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</si>
  <si>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</si>
  <si>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</si>
  <si>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</si>
  <si>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</si>
  <si>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</si>
  <si>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</si>
  <si>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</si>
  <si>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</si>
  <si>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</si>
  <si>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</si>
  <si>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</si>
  <si>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</si>
  <si>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</si>
  <si>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</si>
  <si>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</si>
  <si>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</si>
  <si>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</si>
  <si>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</si>
  <si>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</si>
  <si>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</si>
  <si>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</si>
  <si>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</si>
  <si>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</si>
  <si>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</si>
  <si>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</si>
  <si>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</si>
  <si>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</si>
  <si>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</si>
  <si>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</si>
  <si>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</si>
  <si>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</si>
  <si>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</si>
  <si>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</si>
  <si>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</si>
  <si>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</si>
  <si>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</si>
  <si>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</si>
  <si>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</si>
  <si>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</si>
  <si>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</si>
  <si>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</si>
  <si>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</si>
  <si>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</si>
  <si>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</si>
  <si>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</si>
  <si>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</si>
  <si>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</si>
  <si>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</si>
  <si>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</si>
  <si>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</si>
  <si>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</si>
  <si>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</si>
  <si>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</si>
  <si>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</si>
  <si>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</si>
  <si>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</si>
  <si>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</si>
  <si>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</si>
  <si>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</si>
  <si>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</si>
  <si>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</si>
  <si>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</si>
  <si>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</si>
  <si>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</si>
  <si>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</si>
  <si>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</si>
  <si>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</si>
  <si>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</si>
  <si>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</si>
  <si>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</si>
  <si>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</si>
  <si>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</si>
  <si>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</si>
  <si>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</si>
  <si>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</si>
  <si>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</si>
  <si>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</si>
  <si>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</si>
  <si>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</si>
  <si>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</si>
  <si>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</si>
  <si>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</si>
  <si>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</si>
  <si>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</si>
  <si>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</si>
  <si>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</si>
  <si>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</si>
  <si>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</si>
  <si>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</si>
  <si>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</si>
  <si>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</si>
  <si>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</si>
  <si>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</si>
  <si>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</si>
  <si>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</si>
  <si>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</si>
  <si>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</si>
  <si>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</si>
  <si>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</si>
  <si>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</si>
  <si>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</si>
  <si>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</si>
  <si>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</si>
  <si>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</si>
  <si>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</si>
  <si>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</si>
  <si>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</si>
  <si>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</si>
  <si>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</si>
  <si>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</si>
  <si>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</si>
  <si>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</si>
  <si>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</si>
  <si>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</si>
  <si>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</si>
  <si>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</si>
  <si>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</si>
  <si>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</si>
  <si>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</si>
  <si>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</si>
  <si>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</si>
  <si>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</si>
  <si>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</si>
  <si>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</si>
  <si>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</si>
  <si>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</si>
  <si>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</si>
  <si>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</si>
  <si>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</si>
  <si>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</si>
  <si>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</si>
  <si>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</si>
  <si>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</si>
  <si>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</si>
  <si>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</si>
  <si>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</si>
  <si>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</si>
  <si>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</si>
  <si>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</si>
  <si>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</si>
  <si>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</si>
  <si>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</si>
  <si>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</si>
  <si>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</si>
  <si>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</si>
  <si>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</si>
  <si>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</si>
  <si>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</si>
  <si>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</si>
  <si>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</si>
  <si>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</si>
  <si>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</si>
  <si>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</si>
  <si>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</si>
  <si>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</si>
  <si>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</si>
  <si>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</si>
  <si>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</si>
  <si>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</si>
  <si>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</si>
  <si>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</si>
  <si>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</si>
  <si>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</si>
  <si>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</si>
  <si>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</si>
  <si>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</si>
  <si>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</si>
  <si>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</si>
  <si>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</si>
  <si>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</si>
  <si>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</si>
  <si>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</si>
  <si>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</si>
  <si>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</si>
  <si>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</si>
  <si>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</si>
  <si>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</si>
  <si>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</si>
  <si>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</si>
  <si>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</si>
  <si>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</si>
  <si>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</si>
  <si>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</si>
  <si>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</si>
  <si>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</si>
  <si>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</si>
  <si>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</si>
  <si>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</si>
  <si>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</si>
  <si>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</si>
  <si>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</si>
  <si>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</si>
  <si>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</si>
  <si>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</si>
  <si>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</si>
  <si>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</si>
  <si>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</si>
  <si>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</si>
  <si>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</si>
  <si>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</si>
  <si>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</si>
  <si>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</si>
  <si>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</si>
  <si>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</si>
  <si>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</si>
  <si>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</si>
  <si>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</si>
  <si>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</si>
  <si>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</si>
  <si>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</si>
  <si>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</si>
  <si>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</si>
  <si>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</si>
  <si>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</si>
  <si>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</si>
  <si>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</si>
  <si>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</si>
  <si>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</si>
  <si>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</si>
  <si>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</si>
  <si>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</si>
  <si>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</si>
  <si>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</si>
  <si>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</si>
  <si>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</si>
  <si>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</si>
  <si>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</si>
  <si>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</si>
  <si>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</si>
  <si>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</si>
  <si>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</si>
  <si>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</si>
  <si>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</si>
  <si>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</si>
  <si>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</si>
  <si>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</si>
  <si>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</si>
  <si>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</si>
  <si>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</si>
  <si>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</si>
  <si>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</si>
  <si>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</si>
  <si>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</si>
  <si>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</si>
  <si>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</si>
  <si>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</si>
  <si>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</si>
  <si>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</si>
  <si>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</si>
  <si>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</si>
  <si>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</si>
  <si>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</si>
  <si>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</si>
  <si>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</si>
  <si>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</si>
  <si>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</si>
  <si>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</si>
  <si>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</si>
  <si>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</si>
  <si>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</si>
  <si>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</si>
  <si>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</si>
  <si>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</si>
  <si>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</si>
  <si>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</si>
  <si>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</si>
  <si>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</si>
  <si>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</si>
  <si>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</si>
  <si>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</si>
  <si>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</si>
  <si>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</si>
  <si>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</si>
  <si>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</si>
  <si>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</si>
  <si>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</si>
  <si>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</si>
  <si>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</si>
  <si>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</si>
  <si>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</si>
  <si>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</si>
  <si>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</si>
  <si>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</si>
  <si>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</si>
  <si>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</si>
  <si>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</si>
  <si>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</si>
  <si>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</si>
  <si>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</si>
  <si>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</si>
  <si>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</si>
  <si>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</si>
  <si>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</si>
  <si>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</si>
  <si>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</si>
  <si>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</si>
  <si>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</si>
  <si>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</si>
  <si>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</si>
  <si>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</si>
  <si>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</si>
  <si>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</si>
  <si>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</si>
  <si>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</si>
  <si>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</si>
  <si>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</si>
  <si>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</si>
  <si>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</si>
  <si>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</si>
  <si>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</si>
  <si>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</si>
  <si>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</si>
  <si>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</si>
  <si>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</si>
  <si>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</si>
  <si>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</si>
  <si>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</si>
  <si>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</si>
  <si>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</si>
  <si>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</si>
  <si>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</si>
  <si>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</si>
  <si>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</si>
  <si>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</si>
  <si>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</si>
  <si>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</si>
  <si>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</si>
  <si>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</si>
  <si>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</si>
  <si>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</si>
  <si>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</si>
  <si>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</si>
  <si>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</si>
  <si>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</si>
  <si>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</si>
  <si>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</si>
  <si>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</si>
  <si>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</si>
  <si>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</si>
  <si>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</si>
  <si>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</si>
  <si>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</si>
  <si>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</si>
  <si>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</si>
  <si>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</si>
  <si>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</si>
  <si>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</si>
  <si>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</si>
  <si>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</si>
  <si>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</si>
  <si>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</si>
  <si>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</si>
  <si>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</si>
  <si>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</si>
  <si>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</si>
  <si>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</si>
  <si>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</si>
  <si>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</si>
  <si>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</si>
  <si>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</si>
  <si>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</si>
  <si>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</si>
  <si>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</si>
  <si>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</si>
  <si>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</si>
  <si>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</si>
  <si>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</si>
  <si>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</si>
  <si>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</si>
  <si>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</si>
  <si>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</si>
  <si>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</si>
  <si>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</si>
  <si>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</si>
  <si>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</si>
  <si>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</si>
  <si>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</si>
  <si>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</si>
  <si>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</si>
  <si>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</si>
  <si>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</si>
  <si>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</si>
  <si>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</si>
  <si>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</si>
  <si>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</si>
  <si>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</si>
  <si>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</si>
  <si>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</si>
  <si>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</si>
  <si>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</si>
  <si>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</si>
  <si>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</si>
  <si>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</si>
  <si>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</si>
  <si>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</si>
  <si>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</si>
  <si>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</si>
  <si>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</si>
  <si>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</si>
  <si>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</si>
  <si>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</si>
  <si>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</si>
  <si>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</si>
  <si>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</si>
  <si>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</si>
  <si>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</si>
  <si>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</si>
  <si>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</si>
  <si>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</si>
  <si>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</si>
  <si>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</si>
  <si>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</si>
  <si>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</si>
  <si>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</si>
  <si>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</si>
  <si>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</si>
  <si>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</si>
  <si>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</si>
  <si>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</si>
  <si>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</si>
  <si>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</si>
  <si>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</si>
  <si>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</si>
  <si>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</si>
  <si>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</si>
  <si>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</si>
  <si>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</si>
  <si>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</si>
  <si>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</si>
  <si>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</si>
  <si>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</si>
  <si>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</si>
  <si>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</si>
  <si>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</si>
  <si>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</si>
  <si>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</si>
  <si>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</si>
  <si>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</si>
  <si>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</si>
  <si>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</si>
  <si>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</si>
  <si>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</si>
  <si>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</si>
  <si>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</si>
  <si>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</si>
  <si>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</si>
  <si>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</si>
  <si>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</si>
  <si>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</si>
  <si>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</si>
  <si>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</si>
  <si>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</si>
  <si>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</si>
  <si>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</si>
  <si>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</si>
  <si>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</si>
  <si>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</si>
  <si>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</si>
  <si>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</si>
  <si>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</si>
  <si>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</si>
  <si>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</si>
  <si>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</si>
  <si>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</si>
  <si>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</si>
  <si>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</si>
  <si>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</si>
  <si>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</si>
  <si>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</si>
  <si>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</si>
  <si>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</si>
  <si>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</si>
  <si>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</si>
  <si>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</si>
  <si>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</si>
  <si>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</si>
  <si>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</si>
  <si>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</si>
  <si>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</si>
  <si>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</si>
  <si>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</si>
  <si>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</si>
  <si>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</si>
  <si>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</si>
  <si>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</si>
  <si>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</si>
  <si>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</si>
  <si>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</si>
  <si>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</si>
  <si>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</si>
  <si>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</si>
  <si>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</si>
  <si>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</si>
  <si>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</si>
  <si>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</si>
  <si>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</si>
  <si>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</si>
  <si>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</si>
  <si>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</si>
  <si>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</si>
  <si>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</si>
  <si>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</si>
  <si>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</si>
  <si>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</si>
  <si>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</si>
  <si>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</si>
  <si>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</si>
  <si>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</si>
  <si>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</si>
  <si>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</si>
  <si>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</si>
  <si>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</si>
  <si>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</si>
  <si>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</si>
  <si>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</si>
  <si>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</si>
  <si>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</si>
  <si>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</si>
  <si>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</si>
  <si>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</si>
  <si>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</si>
  <si>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</si>
  <si>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</si>
  <si>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</si>
  <si>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</si>
  <si>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</si>
  <si>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</si>
  <si>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</si>
  <si>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</si>
  <si>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</si>
  <si>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</si>
  <si>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</si>
  <si>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</si>
  <si>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</si>
  <si>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</si>
  <si>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</si>
  <si>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</si>
  <si>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</si>
  <si>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</si>
  <si>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</si>
  <si>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</si>
  <si>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</si>
  <si>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</si>
  <si>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</si>
  <si>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</si>
  <si>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</si>
  <si>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</si>
  <si>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</si>
  <si>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</si>
  <si>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</si>
  <si>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</si>
  <si>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</si>
  <si>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</si>
  <si>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</si>
  <si>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</si>
  <si>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</si>
  <si>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</si>
  <si>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</si>
  <si>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</si>
  <si>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</si>
  <si>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</si>
  <si>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</si>
  <si>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</si>
  <si>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</si>
  <si>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</si>
  <si>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</si>
  <si>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</si>
  <si>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</si>
  <si>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</si>
  <si>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</si>
  <si>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</si>
  <si>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</si>
  <si>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</si>
  <si>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</si>
  <si>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</si>
  <si>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</si>
  <si>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</si>
  <si>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</si>
  <si>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</si>
  <si>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</si>
  <si>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</si>
  <si>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</si>
  <si>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</si>
  <si>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</si>
  <si>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</si>
  <si>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</si>
  <si>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</si>
  <si>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</si>
  <si>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</si>
  <si>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</si>
  <si>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</si>
  <si>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</si>
  <si>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</si>
  <si>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</si>
  <si>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</si>
  <si>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</si>
  <si>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</si>
  <si>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</si>
  <si>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</si>
  <si>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</si>
  <si>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</si>
  <si>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</si>
  <si>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</si>
  <si>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</si>
  <si>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</si>
  <si>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</si>
  <si>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</si>
  <si>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</si>
  <si>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</si>
  <si>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</si>
  <si>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</si>
  <si>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</si>
  <si>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</si>
  <si>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</si>
  <si>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</si>
  <si>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</si>
  <si>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</si>
  <si>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</si>
  <si>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</si>
  <si>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</si>
  <si>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</si>
  <si>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</si>
  <si>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</si>
  <si>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</si>
  <si>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</si>
  <si>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</si>
  <si>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</si>
  <si>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</si>
  <si>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</si>
  <si>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</si>
  <si>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</si>
  <si>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</si>
  <si>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</si>
  <si>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</si>
  <si>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</si>
  <si>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</si>
  <si>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</si>
  <si>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</si>
  <si>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</si>
  <si>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</si>
  <si>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</si>
  <si>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</si>
  <si>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</si>
  <si>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</si>
  <si>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</si>
  <si>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</si>
  <si>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</si>
  <si>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</si>
  <si>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</si>
  <si>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</si>
  <si>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</si>
  <si>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</si>
  <si>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</si>
  <si>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</si>
  <si>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</si>
  <si>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</si>
  <si>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</si>
  <si>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</si>
  <si>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</si>
  <si>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</si>
  <si>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</si>
  <si>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</si>
  <si>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</si>
  <si>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</si>
  <si>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</si>
  <si>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</si>
  <si>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</si>
  <si>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</si>
  <si>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</si>
  <si>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</si>
  <si>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</si>
  <si>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</si>
  <si>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</si>
  <si>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</si>
  <si>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</si>
  <si>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</si>
  <si>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</si>
  <si>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</si>
  <si>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</si>
  <si>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</si>
  <si>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</si>
  <si>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</si>
  <si>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</si>
  <si>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</si>
  <si>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</si>
  <si>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</si>
  <si>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</si>
  <si>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</si>
  <si>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</si>
  <si>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</si>
  <si>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</si>
  <si>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</si>
  <si>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</si>
  <si>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</si>
  <si>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</si>
  <si>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</si>
  <si>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</si>
  <si>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</si>
  <si>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</si>
  <si>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</si>
  <si>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</si>
  <si>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</si>
  <si>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</si>
  <si>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</si>
  <si>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</si>
  <si>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</si>
  <si>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</si>
  <si>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</si>
  <si>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</si>
  <si>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</si>
  <si>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</si>
  <si>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</si>
  <si>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</si>
  <si>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</si>
  <si>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</si>
  <si>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</si>
  <si>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</si>
  <si>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</si>
  <si>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</si>
  <si>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</si>
  <si>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</si>
  <si>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</si>
  <si>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</si>
  <si>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</si>
  <si>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</si>
  <si>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</si>
  <si>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</si>
  <si>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</si>
  <si>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</si>
  <si>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</si>
  <si>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</si>
  <si>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</si>
  <si>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</si>
  <si>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</si>
  <si>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</si>
  <si>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</si>
  <si>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</si>
  <si>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</si>
  <si>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</si>
  <si>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</si>
  <si>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</si>
  <si>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</si>
  <si>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</si>
  <si>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</si>
  <si>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</si>
  <si>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</si>
  <si>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</si>
  <si>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</si>
  <si>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</si>
  <si>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</si>
  <si>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</si>
  <si>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</si>
  <si>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</si>
  <si>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</si>
  <si>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</si>
  <si>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</si>
  <si>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</si>
  <si>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</si>
  <si>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</si>
  <si>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</si>
  <si>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</si>
  <si>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</si>
  <si>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</si>
  <si>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</si>
  <si>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</si>
  <si>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</si>
  <si>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</si>
  <si>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</si>
  <si>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</si>
  <si>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</si>
  <si>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</si>
  <si>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</si>
  <si>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</si>
  <si>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</si>
  <si>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</si>
  <si>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</si>
  <si>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</si>
  <si>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</si>
  <si>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</si>
  <si>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</si>
  <si>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</si>
  <si>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</si>
  <si>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</si>
  <si>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</si>
  <si>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</si>
  <si>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</si>
  <si>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</si>
  <si>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</si>
  <si>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</si>
  <si>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</si>
  <si>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</si>
  <si>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</si>
  <si>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</si>
  <si>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</si>
  <si>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</si>
  <si>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</si>
  <si>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</si>
  <si>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</si>
  <si>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</si>
  <si>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</si>
  <si>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</si>
  <si>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</si>
  <si>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</si>
  <si>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</si>
  <si>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</si>
  <si>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</si>
  <si>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</si>
  <si>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</si>
  <si>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</si>
  <si>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</si>
  <si>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</si>
  <si>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</si>
  <si>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</si>
  <si>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</si>
  <si>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</si>
  <si>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</si>
  <si>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</si>
  <si>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</si>
  <si>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</si>
  <si>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</si>
  <si>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</si>
  <si>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</si>
  <si>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</si>
  <si>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</si>
  <si>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</si>
  <si>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</si>
  <si>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</si>
  <si>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</si>
  <si>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</si>
  <si>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</si>
  <si>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</si>
  <si>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</si>
  <si>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</si>
  <si>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</si>
  <si>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</si>
  <si>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</si>
  <si>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</si>
  <si>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</si>
  <si>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</si>
  <si>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</si>
  <si>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</si>
  <si>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</si>
  <si>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</si>
  <si>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</si>
  <si>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</si>
  <si>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</si>
  <si>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</si>
  <si>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</si>
  <si>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</si>
  <si>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</si>
  <si>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</si>
  <si>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</si>
  <si>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</si>
  <si>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</si>
  <si>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</si>
  <si>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</si>
  <si>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</si>
  <si>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</si>
  <si>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</si>
  <si>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</si>
  <si>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</si>
  <si>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</si>
  <si>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</si>
  <si>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</si>
  <si>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</si>
  <si>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</si>
  <si>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</si>
  <si>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</si>
  <si>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</si>
  <si>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</si>
  <si>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</si>
  <si>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</si>
  <si>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</si>
  <si>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</si>
  <si>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</si>
  <si>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</si>
  <si>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</si>
  <si>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</si>
  <si>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</si>
  <si>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</si>
  <si>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</si>
  <si>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</si>
  <si>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</si>
  <si>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</si>
  <si>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</si>
  <si>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</si>
  <si>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</si>
  <si>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</si>
  <si>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</si>
  <si>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</si>
  <si>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</si>
  <si>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</si>
  <si>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</si>
  <si>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</si>
  <si>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</si>
  <si>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</si>
  <si>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</si>
  <si>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</si>
  <si>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</si>
  <si>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</si>
  <si>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</si>
  <si>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</si>
  <si>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</si>
  <si>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</si>
  <si>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</si>
  <si>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</si>
  <si>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</si>
  <si>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</si>
  <si>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</si>
  <si>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</si>
  <si>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</si>
  <si>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</si>
  <si>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</si>
  <si>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</si>
  <si>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</si>
  <si>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</si>
  <si>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</si>
  <si>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</si>
  <si>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</si>
  <si>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</si>
  <si>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</si>
  <si>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</si>
  <si>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</si>
  <si>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</si>
  <si>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</si>
  <si>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</si>
  <si>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</si>
  <si>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</si>
  <si>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</si>
  <si>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</si>
  <si>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</si>
  <si>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</si>
  <si>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</si>
  <si>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</si>
  <si>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</si>
  <si>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</si>
  <si>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</si>
  <si>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</si>
  <si>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</si>
  <si>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</si>
  <si>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</si>
  <si>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</si>
  <si>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</si>
  <si>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</si>
  <si>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</si>
  <si>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</si>
  <si>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</si>
  <si>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</si>
  <si>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</si>
  <si>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</si>
  <si>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</si>
  <si>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</si>
  <si>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</si>
  <si>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</si>
  <si>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</si>
  <si>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</si>
  <si>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</si>
  <si>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</si>
  <si>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</si>
  <si>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</si>
  <si>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</si>
  <si>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</si>
  <si>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</si>
  <si>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</si>
  <si>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</si>
  <si>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</si>
  <si>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</si>
  <si>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</si>
  <si>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</si>
  <si>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</si>
  <si>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</si>
  <si>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</si>
  <si>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</si>
  <si>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</si>
  <si>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</si>
  <si>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</si>
  <si>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</si>
  <si>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</si>
  <si>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</si>
  <si>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</si>
  <si>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</si>
  <si>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</si>
  <si>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</si>
  <si>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</si>
  <si>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</si>
  <si>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</si>
  <si>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</si>
  <si>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</si>
  <si>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</si>
  <si>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</si>
  <si>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</si>
  <si>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</si>
  <si>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</si>
  <si>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</si>
  <si>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</si>
  <si>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</si>
  <si>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</si>
  <si>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</si>
  <si>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</si>
  <si>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</si>
  <si>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</si>
  <si>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</si>
  <si>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</si>
  <si>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</si>
  <si>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</si>
  <si>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</si>
  <si>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</si>
  <si>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</si>
  <si>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</si>
  <si>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</si>
  <si>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</si>
  <si>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</si>
  <si>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</si>
  <si>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</si>
  <si>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</si>
  <si>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</si>
  <si>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</si>
  <si>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</si>
  <si>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</si>
  <si>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</si>
  <si>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</si>
  <si>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</si>
  <si>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</si>
  <si>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</si>
  <si>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</si>
  <si>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</si>
  <si>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</si>
  <si>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</si>
  <si>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</si>
  <si>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</si>
  <si>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</si>
  <si>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</si>
  <si>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</si>
  <si>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</si>
  <si>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</si>
  <si>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</si>
  <si>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</si>
  <si>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</si>
  <si>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</si>
  <si>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</si>
  <si>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</si>
  <si>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</si>
  <si>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</si>
  <si>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</si>
  <si>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</si>
  <si>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</si>
  <si>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</si>
  <si>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</si>
  <si>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</si>
  <si>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</si>
  <si>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</si>
  <si>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</si>
  <si>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</si>
  <si>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</si>
  <si>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</si>
  <si>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</si>
  <si>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</si>
  <si>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</si>
  <si>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</si>
  <si>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</si>
  <si>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</si>
  <si>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</si>
  <si>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</si>
  <si>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</si>
  <si>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</si>
  <si>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</si>
  <si>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</si>
  <si>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</si>
  <si>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</si>
  <si>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</si>
  <si>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</si>
  <si>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</si>
  <si>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</si>
  <si>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</si>
  <si>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</si>
  <si>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</si>
  <si>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</si>
  <si>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</si>
  <si>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</si>
  <si>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</si>
  <si>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</si>
  <si>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</si>
  <si>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</si>
  <si>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</si>
  <si>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</si>
  <si>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</si>
  <si>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</si>
  <si>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</si>
  <si>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</si>
  <si>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</si>
  <si>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</si>
  <si>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</si>
  <si>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</si>
  <si>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</si>
  <si>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</si>
  <si>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</si>
  <si>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</si>
  <si>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</si>
  <si>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</si>
  <si>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</si>
  <si>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</si>
  <si>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</si>
  <si>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</si>
  <si>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</si>
  <si>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</si>
  <si>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</si>
  <si>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</si>
  <si>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</si>
  <si>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</si>
  <si>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</si>
  <si>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</si>
  <si>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</si>
  <si>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</si>
  <si>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</si>
  <si>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</si>
  <si>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</si>
  <si>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</si>
  <si>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</si>
  <si>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</si>
  <si>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</si>
  <si>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</si>
  <si>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</si>
  <si>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</si>
  <si>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</si>
  <si>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</si>
  <si>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</si>
  <si>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</si>
  <si>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</si>
  <si>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</si>
  <si>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</si>
  <si>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</si>
  <si>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</si>
  <si>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</si>
  <si>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</si>
  <si>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</si>
  <si>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</si>
  <si>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</si>
  <si>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</si>
  <si>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</si>
  <si>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</si>
  <si>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</si>
  <si>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</si>
  <si>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</si>
  <si>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</si>
  <si>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</si>
  <si>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</si>
  <si>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</si>
  <si>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</si>
  <si>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</si>
  <si>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</si>
  <si>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</si>
  <si>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</si>
  <si>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</si>
  <si>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</si>
  <si>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</si>
  <si>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</si>
  <si>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</si>
  <si>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</si>
  <si>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</si>
  <si>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</si>
  <si>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</si>
  <si>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</si>
  <si>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</si>
  <si>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</si>
  <si>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</si>
  <si>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</si>
  <si>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</si>
  <si>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</si>
  <si>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</si>
  <si>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</si>
  <si>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</si>
  <si>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</si>
  <si>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</si>
  <si>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</si>
  <si>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</si>
  <si>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</si>
  <si>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</si>
  <si>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</si>
  <si>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</si>
  <si>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</si>
  <si>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</si>
  <si>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</si>
  <si>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</si>
  <si>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</si>
  <si>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</si>
  <si>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</si>
  <si>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</si>
  <si>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</si>
  <si>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</si>
  <si>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</si>
  <si>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</si>
  <si>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</si>
  <si>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</si>
  <si>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</si>
  <si>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</si>
  <si>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</si>
  <si>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</si>
  <si>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</si>
  <si>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</si>
  <si>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</si>
  <si>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</si>
  <si>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</si>
  <si>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</si>
  <si>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</si>
  <si>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</si>
  <si>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</si>
  <si>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</si>
  <si>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</si>
  <si>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</si>
  <si>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</si>
  <si>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</si>
  <si>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</si>
  <si>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</si>
  <si>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</si>
  <si>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</si>
  <si>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</si>
  <si>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</si>
  <si>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</si>
  <si>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</si>
  <si>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</si>
  <si>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</si>
  <si>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</si>
  <si>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</si>
  <si>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</si>
  <si>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</si>
  <si>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</si>
  <si>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</si>
  <si>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</si>
  <si>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</si>
  <si>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</si>
  <si>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</si>
  <si>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</si>
  <si>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</si>
  <si>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</si>
  <si>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</si>
  <si>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</si>
  <si>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</si>
  <si>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</si>
  <si>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</si>
  <si>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</si>
  <si>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</si>
  <si>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</si>
  <si>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</si>
  <si>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</si>
  <si>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</si>
  <si>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</si>
  <si>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</si>
  <si>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</si>
  <si>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</si>
  <si>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</si>
  <si>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</si>
  <si>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</si>
  <si>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</si>
  <si>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</si>
  <si>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</si>
  <si>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</si>
  <si>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</si>
  <si>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</si>
  <si>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</si>
  <si>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</si>
  <si>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</si>
  <si>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</si>
  <si>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</si>
  <si>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</si>
  <si>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</si>
  <si>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</si>
  <si>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</si>
  <si>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</si>
  <si>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</si>
  <si>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</si>
  <si>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</si>
  <si>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</si>
  <si>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</si>
  <si>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</si>
  <si>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</si>
  <si>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</si>
  <si>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</si>
  <si>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</si>
  <si>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</si>
  <si>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</si>
  <si>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</si>
  <si>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</si>
  <si>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</si>
  <si>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</si>
  <si>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</si>
  <si>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</si>
  <si>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</si>
  <si>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</si>
  <si>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</si>
  <si>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</si>
  <si>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</si>
  <si>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</si>
  <si>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</si>
  <si>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</si>
  <si>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</si>
  <si>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</si>
  <si>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</si>
  <si>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</si>
  <si>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</si>
  <si>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</si>
  <si>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</si>
  <si>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</si>
  <si>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</si>
  <si>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</si>
  <si>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</si>
  <si>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</si>
  <si>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</si>
  <si>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</si>
  <si>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</si>
  <si>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</si>
  <si>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</si>
  <si>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</si>
  <si>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</si>
  <si>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</si>
  <si>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</si>
  <si>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</si>
  <si>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</si>
  <si>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</si>
  <si>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</si>
  <si>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</si>
  <si>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</si>
  <si>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</si>
  <si>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</si>
  <si>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</si>
  <si>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</si>
  <si>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</si>
  <si>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</si>
  <si>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</si>
  <si>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</si>
  <si>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</si>
  <si>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</si>
  <si>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</si>
  <si>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</si>
  <si>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</si>
  <si>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</si>
  <si>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</si>
  <si>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</si>
  <si>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</si>
  <si>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</si>
  <si>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</si>
  <si>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</si>
  <si>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</si>
  <si>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</si>
  <si>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</si>
  <si>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</si>
  <si>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</si>
  <si>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</si>
  <si>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</si>
  <si>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</si>
  <si>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</si>
  <si>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</si>
  <si>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</si>
  <si>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</si>
  <si>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</si>
  <si>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</si>
  <si>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</si>
  <si>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</si>
  <si>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</si>
  <si>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</si>
  <si>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</si>
  <si>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</si>
  <si>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</si>
  <si>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</si>
  <si>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</si>
  <si>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</si>
  <si>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</si>
  <si>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</si>
  <si>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</si>
  <si>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</si>
  <si>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</si>
  <si>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</si>
  <si>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</si>
  <si>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</si>
  <si>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</si>
  <si>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</si>
  <si>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</si>
  <si>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</si>
  <si>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</si>
  <si>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</si>
  <si>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</si>
  <si>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</si>
  <si>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</si>
  <si>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</si>
  <si>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</si>
  <si>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</si>
  <si>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</si>
  <si>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</si>
  <si>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</si>
  <si>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</si>
  <si>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</si>
  <si>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</si>
  <si>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</si>
  <si>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</si>
  <si>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</si>
  <si>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</si>
  <si>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</si>
  <si>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</si>
  <si>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</si>
  <si>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</si>
  <si>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</si>
  <si>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</si>
  <si>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</si>
  <si>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</si>
  <si>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</si>
  <si>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</si>
  <si>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</si>
  <si>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</si>
  <si>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</si>
  <si>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</si>
  <si>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</si>
  <si>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</si>
  <si>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</si>
  <si>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</si>
  <si>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</si>
  <si>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</si>
  <si>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</si>
  <si>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</si>
  <si>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</si>
  <si>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</si>
  <si>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</si>
  <si>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</si>
  <si>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</si>
  <si>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</si>
  <si>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</si>
  <si>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</si>
  <si>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</si>
  <si>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</si>
  <si>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</si>
  <si>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</si>
  <si>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</si>
  <si>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</si>
  <si>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</si>
  <si>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</si>
  <si>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</si>
  <si>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</si>
  <si>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</si>
  <si>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</si>
  <si>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</si>
  <si>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</si>
  <si>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</si>
  <si>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</si>
  <si>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</si>
  <si>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</si>
  <si>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</si>
  <si>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</si>
  <si>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</si>
  <si>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</si>
  <si>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</si>
  <si>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</si>
  <si>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</si>
  <si>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</si>
  <si>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</si>
  <si>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</si>
  <si>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</si>
  <si>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</si>
  <si>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</si>
  <si>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</si>
  <si>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</si>
  <si>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</si>
  <si>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</si>
  <si>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</si>
  <si>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</si>
  <si>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</si>
  <si>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</si>
  <si>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</si>
  <si>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</si>
  <si>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</si>
  <si>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</si>
  <si>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</si>
  <si>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</si>
  <si>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</si>
  <si>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</si>
  <si>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</si>
  <si>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</si>
  <si>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</si>
  <si>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</si>
  <si>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</si>
  <si>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</si>
  <si>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</si>
  <si>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</si>
  <si>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</si>
  <si>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</si>
  <si>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</si>
  <si>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</si>
  <si>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</si>
  <si>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</si>
  <si>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</si>
  <si>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</si>
  <si>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</si>
  <si>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</si>
  <si>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</si>
  <si>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</si>
  <si>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</si>
  <si>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</si>
  <si>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</si>
  <si>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</si>
  <si>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</si>
  <si>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</si>
  <si>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</si>
  <si>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</si>
  <si>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</si>
  <si>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</si>
  <si>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</si>
  <si>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</si>
  <si>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</si>
  <si>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</si>
  <si>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</si>
  <si>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</si>
  <si>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</si>
  <si>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</si>
  <si>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</si>
  <si>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</si>
  <si>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</si>
  <si>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</si>
  <si>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</si>
  <si>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</si>
  <si>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</si>
  <si>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</si>
  <si>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</si>
  <si>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</si>
  <si>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</si>
  <si>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</si>
  <si>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</si>
  <si>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</si>
  <si>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</si>
  <si>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</si>
  <si>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</si>
  <si>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</si>
  <si>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</si>
  <si>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</si>
  <si>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</si>
  <si>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</si>
  <si>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</si>
  <si>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</si>
  <si>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</si>
  <si>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</si>
  <si>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</si>
  <si>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</si>
  <si>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</si>
  <si>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</si>
  <si>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</si>
  <si>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</si>
  <si>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</si>
  <si>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</si>
  <si>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</si>
  <si>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</si>
  <si>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</si>
  <si>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</si>
  <si>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</si>
  <si>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</si>
  <si>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</si>
  <si>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</si>
  <si>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</si>
  <si>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</si>
  <si>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</si>
  <si>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</si>
  <si>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</si>
  <si>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</si>
  <si>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</si>
  <si>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</si>
  <si>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</si>
  <si>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</si>
  <si>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</si>
  <si>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</si>
  <si>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</si>
  <si>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</si>
  <si>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</si>
  <si>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</si>
  <si>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</si>
  <si>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</si>
  <si>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</si>
  <si>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</si>
  <si>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</si>
  <si>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</si>
  <si>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</si>
  <si>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</si>
  <si>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</si>
  <si>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</si>
  <si>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</si>
  <si>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</si>
  <si>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</si>
  <si>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</si>
  <si>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</si>
  <si>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</si>
  <si>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</si>
  <si>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</si>
  <si>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</si>
  <si>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</si>
  <si>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</si>
  <si>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</si>
  <si>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</si>
  <si>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</si>
  <si>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</si>
  <si>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</si>
  <si>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</si>
  <si>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</si>
  <si>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</si>
  <si>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</si>
  <si>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</si>
  <si>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</si>
  <si>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</si>
  <si>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</si>
  <si>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</si>
  <si>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</si>
  <si>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</si>
  <si>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</si>
  <si>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</si>
  <si>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</si>
  <si>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</si>
  <si>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</si>
  <si>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</si>
  <si>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</si>
  <si>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</si>
  <si>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</si>
  <si>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</si>
  <si>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</si>
  <si>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</si>
  <si>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</si>
  <si>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</si>
  <si>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</si>
  <si>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</si>
  <si>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</si>
  <si>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</si>
  <si>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</si>
  <si>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</si>
  <si>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</si>
  <si>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</si>
  <si>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</si>
  <si>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</si>
  <si>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</si>
  <si>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</si>
  <si>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</si>
  <si>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</si>
  <si>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</si>
  <si>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</si>
  <si>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</si>
  <si>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</si>
  <si>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</si>
  <si>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</si>
  <si>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</si>
  <si>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</si>
  <si>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</si>
  <si>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</si>
  <si>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</si>
  <si>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</si>
  <si>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</si>
  <si>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</si>
  <si>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</si>
  <si>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</si>
  <si>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</si>
  <si>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</si>
  <si>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</si>
  <si>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</si>
  <si>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</si>
  <si>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</si>
  <si>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</si>
  <si>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</si>
  <si>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</si>
  <si>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</si>
  <si>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</si>
  <si>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</si>
  <si>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</si>
  <si>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</si>
  <si>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</si>
  <si>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</si>
  <si>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</si>
  <si>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</si>
  <si>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</si>
  <si>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</si>
  <si>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</si>
  <si>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</si>
  <si>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</si>
  <si>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</si>
  <si>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</si>
  <si>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</si>
  <si>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</si>
  <si>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</si>
  <si>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</si>
  <si>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</si>
  <si>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</si>
  <si>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</si>
  <si>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</si>
  <si>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</si>
  <si>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</si>
  <si>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</si>
  <si>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</si>
  <si>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</si>
  <si>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</si>
  <si>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</si>
  <si>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</si>
  <si>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</si>
  <si>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</si>
  <si>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</si>
  <si>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</si>
  <si>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</si>
  <si>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</si>
  <si>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</si>
  <si>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</si>
  <si>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</si>
  <si>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</si>
  <si>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</si>
  <si>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</si>
  <si>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</si>
  <si>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</si>
  <si>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</si>
  <si>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</si>
  <si>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</si>
  <si>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</si>
  <si>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</si>
  <si>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</si>
  <si>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</si>
  <si>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</si>
  <si>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</si>
  <si>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</si>
  <si>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</si>
  <si>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</si>
  <si>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</si>
  <si>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</si>
  <si>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</si>
  <si>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</si>
  <si>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</si>
  <si>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</si>
  <si>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</si>
  <si>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</si>
  <si>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</si>
  <si>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</si>
  <si>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</si>
  <si>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</si>
  <si>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</si>
  <si>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</si>
  <si>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</si>
  <si>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</si>
  <si>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</si>
  <si>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</si>
  <si>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</si>
  <si>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</si>
  <si>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</si>
  <si>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</si>
  <si>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</si>
  <si>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</si>
  <si>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</si>
  <si>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</si>
  <si>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</si>
  <si>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</si>
  <si>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</si>
  <si>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</si>
  <si>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</si>
  <si>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</si>
  <si>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</si>
  <si>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</si>
  <si>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</si>
  <si>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</si>
  <si>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</si>
  <si>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</si>
  <si>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</si>
  <si>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</si>
  <si>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</si>
  <si>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</si>
  <si>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</si>
  <si>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</si>
  <si>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</si>
  <si>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</si>
  <si>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</si>
  <si>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</si>
  <si>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</si>
  <si>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</si>
  <si>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</si>
  <si>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</si>
  <si>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</si>
  <si>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</si>
  <si>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</si>
  <si>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</si>
  <si>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</si>
  <si>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</si>
  <si>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</si>
  <si>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</si>
  <si>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</si>
  <si>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</si>
  <si>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</si>
  <si>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</si>
  <si>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</si>
  <si>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</si>
  <si>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</si>
  <si>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</si>
  <si>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</si>
  <si>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</si>
  <si>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</si>
  <si>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</si>
  <si>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</si>
  <si>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</si>
  <si>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</si>
  <si>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</si>
  <si>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</si>
  <si>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</si>
  <si>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</si>
  <si>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</si>
  <si>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</si>
  <si>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</si>
  <si>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</si>
  <si>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</si>
  <si>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</si>
  <si>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</si>
  <si>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</si>
  <si>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</si>
  <si>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</si>
  <si>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</si>
  <si>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</si>
  <si>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</si>
  <si>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</si>
  <si>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</si>
  <si>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</si>
  <si>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</si>
  <si>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</si>
  <si>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</si>
  <si>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</si>
  <si>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</si>
  <si>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</si>
  <si>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</si>
  <si>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</si>
  <si>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</si>
  <si>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</si>
  <si>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</si>
  <si>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</si>
  <si>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</si>
  <si>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</si>
  <si>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</si>
  <si>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</si>
  <si>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</si>
  <si>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</si>
  <si>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</si>
  <si>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</si>
  <si>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</si>
  <si>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</si>
  <si>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</si>
  <si>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</si>
  <si>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</si>
  <si>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</si>
  <si>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</si>
  <si>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</si>
  <si>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</si>
  <si>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</si>
  <si>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</si>
  <si>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</si>
  <si>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</si>
  <si>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</si>
  <si>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</si>
  <si>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</si>
  <si>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</si>
  <si>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</si>
  <si>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</si>
  <si>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</si>
  <si>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</si>
  <si>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</si>
  <si>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</si>
  <si>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</si>
  <si>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</si>
  <si>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</si>
  <si>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</si>
  <si>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</si>
  <si>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</si>
  <si>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</si>
  <si>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</si>
  <si>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</si>
  <si>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</si>
  <si>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</si>
  <si>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</si>
  <si>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</si>
  <si>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</si>
  <si>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</si>
  <si>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</si>
  <si>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</si>
  <si>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</si>
  <si>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</si>
  <si>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</si>
  <si>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</si>
  <si>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</si>
  <si>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</si>
  <si>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</si>
  <si>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</si>
  <si>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</si>
  <si>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</si>
  <si>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</si>
  <si>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</si>
  <si>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</si>
  <si>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</si>
  <si>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</si>
  <si>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</si>
  <si>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</si>
  <si>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</si>
  <si>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</si>
  <si>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</si>
  <si>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</si>
  <si>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</si>
  <si>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</si>
  <si>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</si>
  <si>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</si>
  <si>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</si>
  <si>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</si>
  <si>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</si>
  <si>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</si>
  <si>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</si>
  <si>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</si>
  <si>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</si>
  <si>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</si>
  <si>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</si>
  <si>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</si>
  <si>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</si>
  <si>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</si>
  <si>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</si>
  <si>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</si>
  <si>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</si>
  <si>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</si>
  <si>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</si>
  <si>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</si>
  <si>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</si>
  <si>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</si>
  <si>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</si>
  <si>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</si>
  <si>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</si>
  <si>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</si>
  <si>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</si>
  <si>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</si>
  <si>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</si>
  <si>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</si>
  <si>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</si>
  <si>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</si>
  <si>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</si>
  <si>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</si>
  <si>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</si>
  <si>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</si>
  <si>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</si>
  <si>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</si>
  <si>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</si>
  <si>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</si>
  <si>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</si>
  <si>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</si>
  <si>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</si>
  <si>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</si>
  <si>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</si>
  <si>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</si>
  <si>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</si>
  <si>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</si>
  <si>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</si>
  <si>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</si>
  <si>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</si>
  <si>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</si>
  <si>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</si>
  <si>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</si>
  <si>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</si>
  <si>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</si>
  <si>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</si>
  <si>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</si>
  <si>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</si>
  <si>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</si>
  <si>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</si>
  <si>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</si>
  <si>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</si>
  <si>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</si>
  <si>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</si>
  <si>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</si>
  <si>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</si>
  <si>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</si>
  <si>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</si>
  <si>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</si>
  <si>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</si>
  <si>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</si>
  <si>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</si>
  <si>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</si>
  <si>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</si>
  <si>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</si>
  <si>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</si>
  <si>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</si>
  <si>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</si>
  <si>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</si>
  <si>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</si>
  <si>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</si>
  <si>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</si>
  <si>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</si>
  <si>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</si>
  <si>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</si>
  <si>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</si>
  <si>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</si>
  <si>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</si>
  <si>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</si>
  <si>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</si>
  <si>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</si>
  <si>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</si>
  <si>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</si>
  <si>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</si>
  <si>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</si>
  <si>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</si>
  <si>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</si>
  <si>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</si>
  <si>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</si>
  <si>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</si>
  <si>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</si>
  <si>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</si>
  <si>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</si>
  <si>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</si>
  <si>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</si>
  <si>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</si>
  <si>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</si>
  <si>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</si>
  <si>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</si>
  <si>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</si>
  <si>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</si>
  <si>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</si>
  <si>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</si>
  <si>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</si>
  <si>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</si>
  <si>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</si>
  <si>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</si>
  <si>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</si>
  <si>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</si>
  <si>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</si>
  <si>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</si>
  <si>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</si>
  <si>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</si>
  <si>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</si>
  <si>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</si>
  <si>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</si>
  <si>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</si>
  <si>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</si>
  <si>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</si>
  <si>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</si>
  <si>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</si>
  <si>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</si>
  <si>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</si>
  <si>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</si>
  <si>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</si>
  <si>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</si>
  <si>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</si>
  <si>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</si>
  <si>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</si>
  <si>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</si>
  <si>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</si>
  <si>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</si>
  <si>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</si>
  <si>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</si>
  <si>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</si>
  <si>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</si>
  <si>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</si>
  <si>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</si>
  <si>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</si>
  <si>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</si>
  <si>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</si>
  <si>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</si>
  <si>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</si>
  <si>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</si>
  <si>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</si>
  <si>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</si>
  <si>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</si>
  <si>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</si>
  <si>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</si>
  <si>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</si>
  <si>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</si>
  <si>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</si>
  <si>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</si>
  <si>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</si>
  <si>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</si>
  <si>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</si>
  <si>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</si>
  <si>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</si>
  <si>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</si>
  <si>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</si>
  <si>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</si>
  <si>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</si>
  <si>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</si>
  <si>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</si>
  <si>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</si>
  <si>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</si>
  <si>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</si>
  <si>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</si>
  <si>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</si>
  <si>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</si>
  <si>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</si>
  <si>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</si>
  <si>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</si>
  <si>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</si>
  <si>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</si>
  <si>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</si>
  <si>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</si>
  <si>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</si>
  <si>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</si>
  <si>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</si>
  <si>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</si>
  <si>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</si>
  <si>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</si>
  <si>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</si>
  <si>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</si>
  <si>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</si>
  <si>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</si>
  <si>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</si>
  <si>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</si>
  <si>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</si>
  <si>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</si>
  <si>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</si>
  <si>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</si>
  <si>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</si>
  <si>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</si>
  <si>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</si>
  <si>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</si>
  <si>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</si>
  <si>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</si>
  <si>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</si>
  <si>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</si>
  <si>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</si>
  <si>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</si>
  <si>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</si>
  <si>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</si>
  <si>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</si>
  <si>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</si>
  <si>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</si>
  <si>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</si>
  <si>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</si>
  <si>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</si>
  <si>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</si>
  <si>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</si>
  <si>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</si>
  <si>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</si>
  <si>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</si>
  <si>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</si>
  <si>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</si>
  <si>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</si>
  <si>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</si>
  <si>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</si>
  <si>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</si>
  <si>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</si>
  <si>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</si>
  <si>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</si>
  <si>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</si>
  <si>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</si>
  <si>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</si>
  <si>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</si>
  <si>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</si>
  <si>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</si>
  <si>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</si>
  <si>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</si>
  <si>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</si>
  <si>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</si>
  <si>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</si>
  <si>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</si>
  <si>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</si>
  <si>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</si>
  <si>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</si>
  <si>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</si>
  <si>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</si>
  <si>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</si>
  <si>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</si>
  <si>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</si>
  <si>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</si>
  <si>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</si>
  <si>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</si>
  <si>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</si>
  <si>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</si>
  <si>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</si>
  <si>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</si>
  <si>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</si>
  <si>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</si>
  <si>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</si>
  <si>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</si>
  <si>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</si>
  <si>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</si>
  <si>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</si>
  <si>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</si>
  <si>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</si>
  <si>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</si>
  <si>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</si>
  <si>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</si>
  <si>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</si>
  <si>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</si>
  <si>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</si>
  <si>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</si>
  <si>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</si>
  <si>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</si>
  <si>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</si>
  <si>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</si>
  <si>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</si>
  <si>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</si>
  <si>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</si>
  <si>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</si>
  <si>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</si>
  <si>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</si>
  <si>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</si>
  <si>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</si>
  <si>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</si>
  <si>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</si>
  <si>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</si>
  <si>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</si>
  <si>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</si>
  <si>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</si>
  <si>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</si>
  <si>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</si>
  <si>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</si>
  <si>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</si>
  <si>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</si>
  <si>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</si>
  <si>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</si>
  <si>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</si>
  <si>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</si>
  <si>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</si>
  <si>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</si>
  <si>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</si>
  <si>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</si>
  <si>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</si>
  <si>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</si>
  <si>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</si>
  <si>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</si>
  <si>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</si>
  <si>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</si>
  <si>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</si>
  <si>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</si>
  <si>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</si>
  <si>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</si>
  <si>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</si>
  <si>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</si>
  <si>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</si>
  <si>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</si>
  <si>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</si>
  <si>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</si>
  <si>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</si>
  <si>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</si>
  <si>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</si>
  <si>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</si>
  <si>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</si>
  <si>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</si>
  <si>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</si>
  <si>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</si>
  <si>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</si>
  <si>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</si>
  <si>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</si>
  <si>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</si>
  <si>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</si>
  <si>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</si>
  <si>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</si>
  <si>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</si>
  <si>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</si>
  <si>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</si>
  <si>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</si>
  <si>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</si>
  <si>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</si>
  <si>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</si>
  <si>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</si>
  <si>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</si>
  <si>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</si>
  <si>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</si>
  <si>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</si>
  <si>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</si>
  <si>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</si>
  <si>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</si>
  <si>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</si>
  <si>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</si>
  <si>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</si>
  <si>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</si>
  <si>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</si>
  <si>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</si>
  <si>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</si>
  <si>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</si>
  <si>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</si>
  <si>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</si>
  <si>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</si>
  <si>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</si>
  <si>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</si>
  <si>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</si>
  <si>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</si>
  <si>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</si>
  <si>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</si>
  <si>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</si>
  <si>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</si>
  <si>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</si>
  <si>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</si>
  <si>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</si>
  <si>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</si>
  <si>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</si>
  <si>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</si>
  <si>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</si>
  <si>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</si>
  <si>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</si>
  <si>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</si>
  <si>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</si>
  <si>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</si>
  <si>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</si>
  <si>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</si>
  <si>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</si>
  <si>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</si>
  <si>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</si>
  <si>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</si>
  <si>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</si>
  <si>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</si>
  <si>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</si>
  <si>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</si>
  <si>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</si>
  <si>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</si>
  <si>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</si>
  <si>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</si>
  <si>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</si>
  <si>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</si>
  <si>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</si>
  <si>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</si>
  <si>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</si>
  <si>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</si>
  <si>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</si>
  <si>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</si>
  <si>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</si>
  <si>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</si>
  <si>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</si>
  <si>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</si>
  <si>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</si>
  <si>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</si>
  <si>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</si>
  <si>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</si>
  <si>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</si>
  <si>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</si>
  <si>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</si>
  <si>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</si>
  <si>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</si>
  <si>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</si>
  <si>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</si>
  <si>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</si>
  <si>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</si>
  <si>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</si>
  <si>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</si>
  <si>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</si>
  <si>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</si>
  <si>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</si>
  <si>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</si>
  <si>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</si>
  <si>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</si>
  <si>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</si>
  <si>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</si>
  <si>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</si>
  <si>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</si>
  <si>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</si>
  <si>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</si>
  <si>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</si>
  <si>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</si>
  <si>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</si>
  <si>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</si>
  <si>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</si>
  <si>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</si>
  <si>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</si>
  <si>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</si>
  <si>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</si>
  <si>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</si>
  <si>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</si>
  <si>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</si>
  <si>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</si>
  <si>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</si>
  <si>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</si>
  <si>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</si>
  <si>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</si>
  <si>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</si>
  <si>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</si>
  <si>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</si>
  <si>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</si>
  <si>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</si>
  <si>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</si>
  <si>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</si>
  <si>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</si>
  <si>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</si>
  <si>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</si>
  <si>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</si>
  <si>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</si>
  <si>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</si>
  <si>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</si>
  <si>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</si>
  <si>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</si>
  <si>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</si>
  <si>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</si>
  <si>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</si>
  <si>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</si>
  <si>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</si>
  <si>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</si>
  <si>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</si>
  <si>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</si>
  <si>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</si>
  <si>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</si>
  <si>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</si>
  <si>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</si>
  <si>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</si>
  <si>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</si>
  <si>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</si>
  <si>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</si>
  <si>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</si>
  <si>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</si>
  <si>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</si>
  <si>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</si>
  <si>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</si>
  <si>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</si>
  <si>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</si>
  <si>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</si>
  <si>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</si>
  <si>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</si>
  <si>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</si>
  <si>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</si>
  <si>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</si>
  <si>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</si>
  <si>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</si>
  <si>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</si>
  <si>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</si>
  <si>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</si>
  <si>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</si>
  <si>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</si>
  <si>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</si>
  <si>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</si>
  <si>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</si>
  <si>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</si>
  <si>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</si>
  <si>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</si>
  <si>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</si>
  <si>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</si>
  <si>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</si>
  <si>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</si>
  <si>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</si>
  <si>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</si>
  <si>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</si>
  <si>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</si>
  <si>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</si>
  <si>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</si>
  <si>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</si>
  <si>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</si>
  <si>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</si>
  <si>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</si>
  <si>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</si>
  <si>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</si>
  <si>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</si>
  <si>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</si>
  <si>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</si>
  <si>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</si>
  <si>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</si>
  <si>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</si>
  <si>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</si>
  <si>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</si>
  <si>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</si>
  <si>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</si>
  <si>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</si>
  <si>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</si>
  <si>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</si>
  <si>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</si>
  <si>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</si>
  <si>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</si>
  <si>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</si>
  <si>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</si>
  <si>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</si>
  <si>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</si>
  <si>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</si>
  <si>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</si>
  <si>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</si>
  <si>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</si>
  <si>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</si>
  <si>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</si>
  <si>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</si>
  <si>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</si>
  <si>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</si>
  <si>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</si>
  <si>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</si>
  <si>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</si>
  <si>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</si>
  <si>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</si>
  <si>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</si>
  <si>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</si>
  <si>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</si>
  <si>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</si>
  <si>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</si>
  <si>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</si>
  <si>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</si>
  <si>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</si>
  <si>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</si>
  <si>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</si>
  <si>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</si>
  <si>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</si>
  <si>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</si>
  <si>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</si>
  <si>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</si>
  <si>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</si>
  <si>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</si>
  <si>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</si>
  <si>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</si>
  <si>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</si>
  <si>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</si>
  <si>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</si>
  <si>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</si>
  <si>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</si>
  <si>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</si>
  <si>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</si>
  <si>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</si>
  <si>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</si>
  <si>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</si>
  <si>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</si>
  <si>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</si>
  <si>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</si>
  <si>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</si>
  <si>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</si>
  <si>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</si>
  <si>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</si>
  <si>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</si>
  <si>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</si>
  <si>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</si>
  <si>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</si>
  <si>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</si>
  <si>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</si>
  <si>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</si>
  <si>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</si>
  <si>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</si>
  <si>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</si>
  <si>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</si>
  <si>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</si>
  <si>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</si>
  <si>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</si>
  <si>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</si>
  <si>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</si>
  <si>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</si>
  <si>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</si>
  <si>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</si>
  <si>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</si>
  <si>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</si>
  <si>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</si>
  <si>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</si>
  <si>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</si>
  <si>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</si>
  <si>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</si>
  <si>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</si>
  <si>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</si>
  <si>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</si>
  <si>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</si>
  <si>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</si>
  <si>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</si>
  <si>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</si>
  <si>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</si>
  <si>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</si>
  <si>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</si>
  <si>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</si>
  <si>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</si>
  <si>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</si>
  <si>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</si>
  <si>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</si>
  <si>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</si>
  <si>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</si>
  <si>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</si>
  <si>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</si>
  <si>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</si>
  <si>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</si>
  <si>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</si>
  <si>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</si>
  <si>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</si>
  <si>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</si>
  <si>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</si>
  <si>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</si>
  <si>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</si>
  <si>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</si>
  <si>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</si>
  <si>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</si>
  <si>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</si>
  <si>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</si>
  <si>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</si>
  <si>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</si>
  <si>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</si>
  <si>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</si>
  <si>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</si>
  <si>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</si>
  <si>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</si>
  <si>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</si>
  <si>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</si>
  <si>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</si>
  <si>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</si>
  <si>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</si>
  <si>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</si>
  <si>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</si>
  <si>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</si>
  <si>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</si>
  <si>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</si>
  <si>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</si>
  <si>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</si>
  <si>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</si>
  <si>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</si>
  <si>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</si>
  <si>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</si>
  <si>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</si>
  <si>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</si>
  <si>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</si>
  <si>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</si>
  <si>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</si>
  <si>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</si>
  <si>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</si>
  <si>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</si>
  <si>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</si>
  <si>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</si>
  <si>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</si>
  <si>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</si>
  <si>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</si>
  <si>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</si>
  <si>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</si>
  <si>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</si>
  <si>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</si>
  <si>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</si>
  <si>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</si>
  <si>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</si>
  <si>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</si>
  <si>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</si>
  <si>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</si>
  <si>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</si>
  <si>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</si>
  <si>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</si>
  <si>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</si>
  <si>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</si>
  <si>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</si>
  <si>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</si>
  <si>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</si>
  <si>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</si>
  <si>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</si>
  <si>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</si>
  <si>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</si>
  <si>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</si>
  <si>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</si>
  <si>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</si>
  <si>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</si>
  <si>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</si>
  <si>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</si>
  <si>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</si>
  <si>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</si>
  <si>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</si>
  <si>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</si>
  <si>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</si>
  <si>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</si>
  <si>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</si>
  <si>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</si>
  <si>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</si>
  <si>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</si>
  <si>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</si>
  <si>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</si>
  <si>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</si>
  <si>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</si>
  <si>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</si>
  <si>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</si>
  <si>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</si>
  <si>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</si>
  <si>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</si>
  <si>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</si>
  <si>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</si>
  <si>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</si>
  <si>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</si>
  <si>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</si>
  <si>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</si>
  <si>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</si>
  <si>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</si>
  <si>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</si>
  <si>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</si>
  <si>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</si>
  <si>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</si>
  <si>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</si>
  <si>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</si>
  <si>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</si>
  <si>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</si>
  <si>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</si>
  <si>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</si>
  <si>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</si>
  <si>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</si>
  <si>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</si>
  <si>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</si>
  <si>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</si>
  <si>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</si>
  <si>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</si>
  <si>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</si>
  <si>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</si>
  <si>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</si>
  <si>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</si>
  <si>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</si>
  <si>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</si>
  <si>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</si>
  <si>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</si>
  <si>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</si>
  <si>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</si>
  <si>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</si>
  <si>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</si>
  <si>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</si>
  <si>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</si>
  <si>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</si>
  <si>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</si>
  <si>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</si>
  <si>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</si>
  <si>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</si>
  <si>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</si>
  <si>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</si>
  <si>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</si>
  <si>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</si>
  <si>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</si>
  <si>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</si>
  <si>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</si>
  <si>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</si>
  <si>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</si>
  <si>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</si>
  <si>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</si>
  <si>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</si>
  <si>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</si>
  <si>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</si>
  <si>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</si>
  <si>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</si>
  <si>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</si>
  <si>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</si>
  <si>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</si>
  <si>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</si>
  <si>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</si>
  <si>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</si>
  <si>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</si>
  <si>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</si>
  <si>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</si>
  <si>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</si>
  <si>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</si>
  <si>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</si>
  <si>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</si>
  <si>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</si>
  <si>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</si>
  <si>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</si>
  <si>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</si>
  <si>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</si>
  <si>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</si>
  <si>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</si>
  <si>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</si>
  <si>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</si>
  <si>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</si>
  <si>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</si>
  <si>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</si>
  <si>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</si>
  <si>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</si>
  <si>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</si>
  <si>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</si>
  <si>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</si>
  <si>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</si>
  <si>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</si>
  <si>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</si>
  <si>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</si>
  <si>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</si>
  <si>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</si>
  <si>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</si>
  <si>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</si>
  <si>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</si>
  <si>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</si>
  <si>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</si>
  <si>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</si>
  <si>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</si>
  <si>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</si>
  <si>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</si>
  <si>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</si>
  <si>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</si>
  <si>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</si>
  <si>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</si>
  <si>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</si>
  <si>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</si>
  <si>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</si>
  <si>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</si>
  <si>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</si>
  <si>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</si>
  <si>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</si>
  <si>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</si>
  <si>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</si>
  <si>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</si>
  <si>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</si>
  <si>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</si>
  <si>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</si>
  <si>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</si>
  <si>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</si>
  <si>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</si>
  <si>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</si>
  <si>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</si>
  <si>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</si>
  <si>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</si>
  <si>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</si>
  <si>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</si>
  <si>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</si>
  <si>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</si>
  <si>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</si>
  <si>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</si>
  <si>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</si>
  <si>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</si>
  <si>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</si>
  <si>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</si>
  <si>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</si>
  <si>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</si>
  <si>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</si>
  <si>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</si>
  <si>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</si>
  <si>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</si>
  <si>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</si>
  <si>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</si>
  <si>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</si>
  <si>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</si>
  <si>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</si>
  <si>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</si>
  <si>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</si>
  <si>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</si>
  <si>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</si>
  <si>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</si>
  <si>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</si>
  <si>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</si>
  <si>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</si>
  <si>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</si>
  <si>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</si>
  <si>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</si>
  <si>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</si>
  <si>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</si>
  <si>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</si>
  <si>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</si>
  <si>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</si>
  <si>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</si>
  <si>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</si>
  <si>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</si>
  <si>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</si>
  <si>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</si>
  <si>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</si>
  <si>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</si>
  <si>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</si>
  <si>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</si>
  <si>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</si>
  <si>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</si>
  <si>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</si>
  <si>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</si>
  <si>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</si>
  <si>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</si>
  <si>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</si>
  <si>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</si>
  <si>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</si>
  <si>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</si>
  <si>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</si>
  <si>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</si>
  <si>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</si>
  <si>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</si>
  <si>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</si>
  <si>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</si>
  <si>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</si>
  <si>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</si>
  <si>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</si>
  <si>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</si>
  <si>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</si>
  <si>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</si>
  <si>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</si>
  <si>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</si>
  <si>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</si>
  <si>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</si>
  <si>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</si>
  <si>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</si>
  <si>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</si>
  <si>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</si>
  <si>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</si>
  <si>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</si>
  <si>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</si>
  <si>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</si>
  <si>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</si>
  <si>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</si>
  <si>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</si>
  <si>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</si>
  <si>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</si>
  <si>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</si>
  <si>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</si>
  <si>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</si>
  <si>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</si>
  <si>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</si>
  <si>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</si>
  <si>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</si>
  <si>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</si>
  <si>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</si>
  <si>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</si>
  <si>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</si>
  <si>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</si>
  <si>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</si>
  <si>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</si>
  <si>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</si>
  <si>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</si>
  <si>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</si>
  <si>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</si>
  <si>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</si>
  <si>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</si>
  <si>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</si>
  <si>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</si>
  <si>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</si>
  <si>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</si>
  <si>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</si>
  <si>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</si>
  <si>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</si>
  <si>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</si>
  <si>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</si>
  <si>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</si>
  <si>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</si>
  <si>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</si>
  <si>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</si>
  <si>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</si>
  <si>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</si>
  <si>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</si>
  <si>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</si>
  <si>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</si>
  <si>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</si>
  <si>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</si>
  <si>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</si>
  <si>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</si>
  <si>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</si>
  <si>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</si>
  <si>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</si>
  <si>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</si>
  <si>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</si>
  <si>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</si>
  <si>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</si>
  <si>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</si>
  <si>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</si>
  <si>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</si>
  <si>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</si>
  <si>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</si>
  <si>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</si>
  <si>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</si>
  <si>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</si>
  <si>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</si>
  <si>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</si>
  <si>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</si>
  <si>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</si>
  <si>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</si>
  <si>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</si>
  <si>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</si>
  <si>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</si>
  <si>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</si>
  <si>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</si>
  <si>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</si>
  <si>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</si>
  <si>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</si>
  <si>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</si>
  <si>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</si>
  <si>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</si>
  <si>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</si>
  <si>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</si>
  <si>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</si>
  <si>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</si>
  <si>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</si>
  <si>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</si>
  <si>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</si>
  <si>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</si>
  <si>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</si>
  <si>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</si>
  <si>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</si>
  <si>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</si>
  <si>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</si>
  <si>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</si>
  <si>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</si>
  <si>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</si>
  <si>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</si>
  <si>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</si>
  <si>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</si>
  <si>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</si>
  <si>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</si>
  <si>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</si>
  <si>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</si>
  <si>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</si>
  <si>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</si>
  <si>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</si>
  <si>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</si>
  <si>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</si>
  <si>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</si>
  <si>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</si>
  <si>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</si>
  <si>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</si>
  <si>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</si>
  <si>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</si>
  <si>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</si>
  <si>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</si>
  <si>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</si>
  <si>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</si>
  <si>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</si>
  <si>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</si>
  <si>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</si>
  <si>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</si>
  <si>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</si>
  <si>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</si>
  <si>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</si>
  <si>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</si>
  <si>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</si>
  <si>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</si>
  <si>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</si>
  <si>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</si>
  <si>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</si>
  <si>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</si>
  <si>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</si>
  <si>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</si>
  <si>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</si>
  <si>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</si>
  <si>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</si>
  <si>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</si>
  <si>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</si>
  <si>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</si>
  <si>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</si>
  <si>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</si>
  <si>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</si>
  <si>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</si>
  <si>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</si>
  <si>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</si>
  <si>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</si>
  <si>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</si>
  <si>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</si>
  <si>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</si>
  <si>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</si>
  <si>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</si>
  <si>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</si>
  <si>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</si>
  <si>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</si>
  <si>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</si>
  <si>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</si>
  <si>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</si>
  <si>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</si>
  <si>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</si>
  <si>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</si>
  <si>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</si>
  <si>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</si>
  <si>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</si>
  <si>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</si>
  <si>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</si>
  <si>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</si>
  <si>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</si>
  <si>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</si>
  <si>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</si>
  <si>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</si>
  <si>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</si>
  <si>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</si>
  <si>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</si>
  <si>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</si>
  <si>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</si>
  <si>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</si>
  <si>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</si>
  <si>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</si>
  <si>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</si>
  <si>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</si>
  <si>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</si>
  <si>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</si>
  <si>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</si>
  <si>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</si>
  <si>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</si>
  <si>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</si>
  <si>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</si>
  <si>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</si>
  <si>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</si>
  <si>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</si>
  <si>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</si>
  <si>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</si>
  <si>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</si>
  <si>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</si>
  <si>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</si>
  <si>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</si>
  <si>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</si>
  <si>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</si>
  <si>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</si>
  <si>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</si>
  <si>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</si>
  <si>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</si>
  <si>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</si>
  <si>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</si>
  <si>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</si>
  <si>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</si>
  <si>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</si>
  <si>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</si>
  <si>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</si>
  <si>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</si>
  <si>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</si>
  <si>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</si>
  <si>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</si>
  <si>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</si>
  <si>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</si>
  <si>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</si>
  <si>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</si>
  <si>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</si>
  <si>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</si>
  <si>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</si>
  <si>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</si>
  <si>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</si>
  <si>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</si>
  <si>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</si>
  <si>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</si>
  <si>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</si>
  <si>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</si>
  <si>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</si>
  <si>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</si>
  <si>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</si>
  <si>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</si>
  <si>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</si>
  <si>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</si>
  <si>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</si>
  <si>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</si>
  <si>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</si>
  <si>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</si>
  <si>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</si>
  <si>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</si>
  <si>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</si>
  <si>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</si>
  <si>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</si>
  <si>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</si>
  <si>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</si>
  <si>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</si>
  <si>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</si>
  <si>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</si>
  <si>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</si>
  <si>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</si>
  <si>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</si>
  <si>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</si>
  <si>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</si>
  <si>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</si>
  <si>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</si>
  <si>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</si>
  <si>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</si>
  <si>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</si>
  <si>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</si>
  <si>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</si>
  <si>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</si>
  <si>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</si>
  <si>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</si>
  <si>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</si>
  <si>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</si>
  <si>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</si>
  <si>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</si>
  <si>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</si>
  <si>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</si>
  <si>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</si>
  <si>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</si>
  <si>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</si>
  <si>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</si>
  <si>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</si>
  <si>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</si>
  <si>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</si>
  <si>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</si>
  <si>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</si>
  <si>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</si>
  <si>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</si>
  <si>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</si>
  <si>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</si>
  <si>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</si>
  <si>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</si>
  <si>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</si>
  <si>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</si>
  <si>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</si>
  <si>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</si>
  <si>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</si>
  <si>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</si>
  <si>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</si>
  <si>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</si>
  <si>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</si>
  <si>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</si>
  <si>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</si>
  <si>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</si>
  <si>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</si>
  <si>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</si>
  <si>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</si>
  <si>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</si>
  <si>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</si>
  <si>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</si>
  <si>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</si>
  <si>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</si>
  <si>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</si>
  <si>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</si>
  <si>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</si>
  <si>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</si>
  <si>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</si>
  <si>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</si>
  <si>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</si>
  <si>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</si>
  <si>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</si>
  <si>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</si>
  <si>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</si>
  <si>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</si>
  <si>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</si>
  <si>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</si>
  <si>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</si>
  <si>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</si>
  <si>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</si>
  <si>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</si>
  <si>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</si>
  <si>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</si>
  <si>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</si>
  <si>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</si>
  <si>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</si>
  <si>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</si>
  <si>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</si>
  <si>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</si>
  <si>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</si>
  <si>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</si>
  <si>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</si>
  <si>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</si>
  <si>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</si>
  <si>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</si>
  <si>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</si>
  <si>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</si>
  <si>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</si>
  <si>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</si>
  <si>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</si>
  <si>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</si>
  <si>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</si>
  <si>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</si>
  <si>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</si>
  <si>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</si>
  <si>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</si>
  <si>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</si>
  <si>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</si>
  <si>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</si>
  <si>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</si>
  <si>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</si>
  <si>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</si>
  <si>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</si>
  <si>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</si>
  <si>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</si>
  <si>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</si>
  <si>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</si>
  <si>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</si>
  <si>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</si>
  <si>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</si>
  <si>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</si>
  <si>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</si>
  <si>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</si>
  <si>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</si>
  <si>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</si>
  <si>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</si>
  <si>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</si>
  <si>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</si>
  <si>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</si>
  <si>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</si>
  <si>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</si>
  <si>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</si>
  <si>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</si>
  <si>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</si>
  <si>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</si>
  <si>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</si>
  <si>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</si>
  <si>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</si>
  <si>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</si>
  <si>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</si>
  <si>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</si>
  <si>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</si>
  <si>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</si>
  <si>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</si>
  <si>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</si>
  <si>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</si>
  <si>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</si>
  <si>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</si>
  <si>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</si>
  <si>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</si>
  <si>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</si>
  <si>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</si>
  <si>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</si>
  <si>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</si>
  <si>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</si>
  <si>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</si>
  <si>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</si>
  <si>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</si>
  <si>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</si>
  <si>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</si>
  <si>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</si>
  <si>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</si>
  <si>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</si>
  <si>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</si>
  <si>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</si>
  <si>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</si>
  <si>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</si>
  <si>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</si>
  <si>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</si>
  <si>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</si>
  <si>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</si>
  <si>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</si>
  <si>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</si>
  <si>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</si>
  <si>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</si>
  <si>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</si>
  <si>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</si>
  <si>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</si>
  <si>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</si>
  <si>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</si>
  <si>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</si>
  <si>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</si>
  <si>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</si>
  <si>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</si>
  <si>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</si>
  <si>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</si>
  <si>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</si>
  <si>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</si>
  <si>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</si>
  <si>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</si>
  <si>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</si>
  <si>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</si>
  <si>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</si>
  <si>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</si>
  <si>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</si>
  <si>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</si>
  <si>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</si>
  <si>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</si>
  <si>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</si>
  <si>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</si>
  <si>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</si>
  <si>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</si>
  <si>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</si>
  <si>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</si>
  <si>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</si>
  <si>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</si>
  <si>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</si>
  <si>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</si>
  <si>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</si>
  <si>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</si>
  <si>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</si>
  <si>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</si>
  <si>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</si>
  <si>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</si>
  <si>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</si>
  <si>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</si>
  <si>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</si>
  <si>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</si>
  <si>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</si>
  <si>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</si>
  <si>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</si>
  <si>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</si>
  <si>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</si>
  <si>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</si>
  <si>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</si>
  <si>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</si>
  <si>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</si>
  <si>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</si>
  <si>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</si>
  <si>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</si>
  <si>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</si>
  <si>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</si>
  <si>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</si>
  <si>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</si>
  <si>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</si>
  <si>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</si>
  <si>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</si>
  <si>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</si>
  <si>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</si>
  <si>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</si>
  <si>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</si>
  <si>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</si>
  <si>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</si>
  <si>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</si>
  <si>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</si>
  <si>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</si>
  <si>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</si>
  <si>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</si>
  <si>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</si>
  <si>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</si>
  <si>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</si>
  <si>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</si>
  <si>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</si>
  <si>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</si>
  <si>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</si>
  <si>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</si>
  <si>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</si>
  <si>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</si>
  <si>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</si>
  <si>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</si>
  <si>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</si>
  <si>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</si>
  <si>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</si>
  <si>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</si>
  <si>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</si>
  <si>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</si>
  <si>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</si>
  <si>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</si>
  <si>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</si>
  <si>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</si>
  <si>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</si>
  <si>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</si>
  <si>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</si>
  <si>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</si>
  <si>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</si>
  <si>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</si>
  <si>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</si>
  <si>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</si>
  <si>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</si>
  <si>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</si>
  <si>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</si>
  <si>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</si>
  <si>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</si>
  <si>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</si>
  <si>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</si>
  <si>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</si>
  <si>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</si>
  <si>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</si>
  <si>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</si>
  <si>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</si>
  <si>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</si>
  <si>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</si>
  <si>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</si>
  <si>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</si>
  <si>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</si>
  <si>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</si>
  <si>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</si>
  <si>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</si>
  <si>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</si>
  <si>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</si>
  <si>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</si>
  <si>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</si>
  <si>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</si>
  <si>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</si>
  <si>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</si>
  <si>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</si>
  <si>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</si>
  <si>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</si>
  <si>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</si>
  <si>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</si>
  <si>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</si>
  <si>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</si>
  <si>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</si>
  <si>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</si>
  <si>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</si>
  <si>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</si>
  <si>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</si>
  <si>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</si>
  <si>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</si>
  <si>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</si>
  <si>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</si>
  <si>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</si>
  <si>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</si>
  <si>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</si>
  <si>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</si>
  <si>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</si>
  <si>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</si>
  <si>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</si>
  <si>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</si>
  <si>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</si>
  <si>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</si>
  <si>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</si>
  <si>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</si>
  <si>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</si>
  <si>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</si>
  <si>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</si>
  <si>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</si>
  <si>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</si>
  <si>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</si>
  <si>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</si>
  <si>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</si>
  <si>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</si>
  <si>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</si>
  <si>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</si>
  <si>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</si>
  <si>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</si>
  <si>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</si>
  <si>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</si>
  <si>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</si>
  <si>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</si>
  <si>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</si>
  <si>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</si>
  <si>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</si>
  <si>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</si>
  <si>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</si>
  <si>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</si>
  <si>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</si>
  <si>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</si>
  <si>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</si>
  <si>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</si>
  <si>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</si>
  <si>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</si>
  <si>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</si>
  <si>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</si>
  <si>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</si>
  <si>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</si>
  <si>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</si>
  <si>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</si>
  <si>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</si>
  <si>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</si>
  <si>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</si>
  <si>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</si>
  <si>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</si>
  <si>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</si>
  <si>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</si>
  <si>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</si>
  <si>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</si>
  <si>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</si>
  <si>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</si>
  <si>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</si>
  <si>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</si>
  <si>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</si>
  <si>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</si>
  <si>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</si>
  <si>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</si>
  <si>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</si>
  <si>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</si>
  <si>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</si>
  <si>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</si>
  <si>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</si>
  <si>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</si>
  <si>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</si>
  <si>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</si>
  <si>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</si>
  <si>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</si>
  <si>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</si>
  <si>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</si>
  <si>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</si>
  <si>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</si>
  <si>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</si>
  <si>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</si>
  <si>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</si>
  <si>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</si>
  <si>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</si>
  <si>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</si>
  <si>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</si>
  <si>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</si>
  <si>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</si>
  <si>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</si>
  <si>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</si>
  <si>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</si>
  <si>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</si>
  <si>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</si>
  <si>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</si>
  <si>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</si>
  <si>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</si>
  <si>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</si>
  <si>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</si>
  <si>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</si>
  <si>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</si>
  <si>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</si>
  <si>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</si>
  <si>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</si>
  <si>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</si>
  <si>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</si>
  <si>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</si>
  <si>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</si>
  <si>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</si>
  <si>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</si>
  <si>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</si>
  <si>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</si>
  <si>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</si>
  <si>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</si>
  <si>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</si>
  <si>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</si>
  <si>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</si>
  <si>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</si>
  <si>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</si>
  <si>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</si>
  <si>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</si>
  <si>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</si>
  <si>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</si>
  <si>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</si>
  <si>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</si>
  <si>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</si>
  <si>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</si>
  <si>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</si>
  <si>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</si>
  <si>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</si>
  <si>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</si>
  <si>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</si>
  <si>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</si>
  <si>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</si>
  <si>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</si>
  <si>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</si>
  <si>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</si>
  <si>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</si>
  <si>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</si>
  <si>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</si>
  <si>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</si>
  <si>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</si>
  <si>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</si>
  <si>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</si>
  <si>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</si>
  <si>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</si>
  <si>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</si>
  <si>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</si>
  <si>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</si>
  <si>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</si>
  <si>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</si>
  <si>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</si>
  <si>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</si>
  <si>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</si>
  <si>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</si>
  <si>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</si>
  <si>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</si>
  <si>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</si>
  <si>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</si>
  <si>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</si>
  <si>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</si>
  <si>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</si>
  <si>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</si>
  <si>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</si>
  <si>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</si>
  <si>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</si>
  <si>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</si>
  <si>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</si>
  <si>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</si>
  <si>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</si>
  <si>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</si>
  <si>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</si>
  <si>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</si>
  <si>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</si>
  <si>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</si>
  <si>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</si>
  <si>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</si>
  <si>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</si>
  <si>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</si>
  <si>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</si>
  <si>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</si>
  <si>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</si>
  <si>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</si>
  <si>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</si>
  <si>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</si>
  <si>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</si>
  <si>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</si>
  <si>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</si>
  <si>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</si>
  <si>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</si>
  <si>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</si>
  <si>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</si>
  <si>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</si>
  <si>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</si>
  <si>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</si>
  <si>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</si>
  <si>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</si>
  <si>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</si>
  <si>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</si>
  <si>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</si>
  <si>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</si>
  <si>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</si>
  <si>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</si>
  <si>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</si>
  <si>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</si>
  <si>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</si>
  <si>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</si>
  <si>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</si>
  <si>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</si>
  <si>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</si>
  <si>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</si>
  <si>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</si>
  <si>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</si>
  <si>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</si>
  <si>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</si>
  <si>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</si>
  <si>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</si>
  <si>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</si>
  <si>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</si>
  <si>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</si>
  <si>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</si>
  <si>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</si>
  <si>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</si>
  <si>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</si>
  <si>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</si>
  <si>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</si>
  <si>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</si>
  <si>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</si>
  <si>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</si>
  <si>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</si>
  <si>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</si>
  <si>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</si>
  <si>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</si>
  <si>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</si>
  <si>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</si>
  <si>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</si>
  <si>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</si>
  <si>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</si>
  <si>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</si>
  <si>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</si>
  <si>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</si>
  <si>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</si>
  <si>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</si>
  <si>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</si>
  <si>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</si>
  <si>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</si>
  <si>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</si>
  <si>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</si>
  <si>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</si>
  <si>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</si>
  <si>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</si>
  <si>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</si>
  <si>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</si>
  <si>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</si>
  <si>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</si>
  <si>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</si>
  <si>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</si>
  <si>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</si>
  <si>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</si>
  <si>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</si>
  <si>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</si>
  <si>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</si>
  <si>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</si>
  <si>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</si>
  <si>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</si>
  <si>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</si>
  <si>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</si>
  <si>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</si>
  <si>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</si>
  <si>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</si>
  <si>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</si>
  <si>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</si>
  <si>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</si>
  <si>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</si>
  <si>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</si>
  <si>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</si>
  <si>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</si>
  <si>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</si>
  <si>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</si>
  <si>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</si>
  <si>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</si>
  <si>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</si>
  <si>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</si>
  <si>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</si>
  <si>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</si>
  <si>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</si>
  <si>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</si>
  <si>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</si>
  <si>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</si>
  <si>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</si>
  <si>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</si>
  <si>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</si>
  <si>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</si>
  <si>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</si>
  <si>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</si>
  <si>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</si>
  <si>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</si>
  <si>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</si>
  <si>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</si>
  <si>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</si>
  <si>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</si>
  <si>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</si>
  <si>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</si>
  <si>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</si>
  <si>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</si>
  <si>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</si>
  <si>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</si>
  <si>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</si>
  <si>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</si>
  <si>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</si>
  <si>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</si>
  <si>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</si>
  <si>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</si>
  <si>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</si>
  <si>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</si>
  <si>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</si>
  <si>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</si>
  <si>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</si>
  <si>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</si>
  <si>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</si>
  <si>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</si>
  <si>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</si>
  <si>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</si>
  <si>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</si>
  <si>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</si>
  <si>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</si>
  <si>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</si>
  <si>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</si>
  <si>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</si>
  <si>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</si>
  <si>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</si>
  <si>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</si>
  <si>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</si>
  <si>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</si>
  <si>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</si>
  <si>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</si>
  <si>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</si>
  <si>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</si>
  <si>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</si>
  <si>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</si>
  <si>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</si>
  <si>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</si>
  <si>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</si>
  <si>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</si>
  <si>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</si>
  <si>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</si>
  <si>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</si>
  <si>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</si>
  <si>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</si>
  <si>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</si>
  <si>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</si>
  <si>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</si>
  <si>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</si>
  <si>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</si>
  <si>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</si>
  <si>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</si>
  <si>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</si>
  <si>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</si>
  <si>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</si>
  <si>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</si>
  <si>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</si>
  <si>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</si>
  <si>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</si>
  <si>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</si>
  <si>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</si>
  <si>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</si>
  <si>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</si>
  <si>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</si>
  <si>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</si>
  <si>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</si>
  <si>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</si>
  <si>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</si>
  <si>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</si>
  <si>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</si>
  <si>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</si>
  <si>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</si>
  <si>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</si>
  <si>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</si>
  <si>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</si>
  <si>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</si>
  <si>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</si>
  <si>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</si>
  <si>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</si>
  <si>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</si>
  <si>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</si>
  <si>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</si>
  <si>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</si>
  <si>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</si>
  <si>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</si>
  <si>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</si>
  <si>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</si>
  <si>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</si>
  <si>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</si>
  <si>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</si>
  <si>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</si>
  <si>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</si>
  <si>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</si>
  <si>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</si>
  <si>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</si>
  <si>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</si>
  <si>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</si>
  <si>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</si>
  <si>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</si>
  <si>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</si>
  <si>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</si>
  <si>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</si>
  <si>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</si>
  <si>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</si>
  <si>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</si>
  <si>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</si>
  <si>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</si>
  <si>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</si>
  <si>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</si>
  <si>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</si>
  <si>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</si>
  <si>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</si>
  <si>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</si>
  <si>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</si>
  <si>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</si>
  <si>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</si>
  <si>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</si>
  <si>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</si>
  <si>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</si>
  <si>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</si>
  <si>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</si>
  <si>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</si>
  <si>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</si>
  <si>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</si>
  <si>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</si>
  <si>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</si>
  <si>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</si>
  <si>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</si>
  <si>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</si>
  <si>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</si>
  <si>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</si>
  <si>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</si>
  <si>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</si>
  <si>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</si>
  <si>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</si>
  <si>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</si>
  <si>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</si>
  <si>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</si>
  <si>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</si>
  <si>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</si>
  <si>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</si>
  <si>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</si>
  <si>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</si>
  <si>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</si>
  <si>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</si>
  <si>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</si>
  <si>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</si>
  <si>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</si>
  <si>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</si>
  <si>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</si>
  <si>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</si>
  <si>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</si>
  <si>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</si>
  <si>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</si>
  <si>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</si>
  <si>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</si>
  <si>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</si>
  <si>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</si>
  <si>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</si>
  <si>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</si>
  <si>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</si>
  <si>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</si>
  <si>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</si>
  <si>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</si>
  <si>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</si>
  <si>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</si>
  <si>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</si>
  <si>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</si>
  <si>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</si>
  <si>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</si>
  <si>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</si>
  <si>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</si>
  <si>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</si>
  <si>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</si>
  <si>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</si>
  <si>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</si>
  <si>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</si>
  <si>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</si>
  <si>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</si>
  <si>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</si>
  <si>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</si>
  <si>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</si>
  <si>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</si>
  <si>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</si>
  <si>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</si>
  <si>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</si>
  <si>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</si>
  <si>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</si>
  <si>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</si>
  <si>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</si>
  <si>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</si>
  <si>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</si>
  <si>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</si>
  <si>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</si>
  <si>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</si>
  <si>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</si>
  <si>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</si>
  <si>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</si>
  <si>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</si>
  <si>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</si>
  <si>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</si>
  <si>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</si>
  <si>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</si>
  <si>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</si>
  <si>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</si>
  <si>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</si>
  <si>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</si>
  <si>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</si>
  <si>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</si>
  <si>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</si>
  <si>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</si>
  <si>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</si>
  <si>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</si>
  <si>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</si>
  <si>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</si>
  <si>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</si>
  <si>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</si>
  <si>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</si>
  <si>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</si>
  <si>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</si>
  <si>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</si>
  <si>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</si>
  <si>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</si>
  <si>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</si>
  <si>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</si>
  <si>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</si>
  <si>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</si>
  <si>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</si>
  <si>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</si>
  <si>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</si>
  <si>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</si>
  <si>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</si>
  <si>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</si>
  <si>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</si>
  <si>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</si>
  <si>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</si>
  <si>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</si>
  <si>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</si>
  <si>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</si>
  <si>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</si>
  <si>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</si>
  <si>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</si>
  <si>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</si>
  <si>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</si>
  <si>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</si>
  <si>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</si>
  <si>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</si>
  <si>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</si>
  <si>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</si>
  <si>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</si>
  <si>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</si>
  <si>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</si>
  <si>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</si>
  <si>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</si>
  <si>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</si>
  <si>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</si>
  <si>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</si>
  <si>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</si>
  <si>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</si>
  <si>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</si>
  <si>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</si>
  <si>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</si>
  <si>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</si>
  <si>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</si>
  <si>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</si>
  <si>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</si>
  <si>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</si>
  <si>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</si>
  <si>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</si>
  <si>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</si>
  <si>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</si>
  <si>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</si>
  <si>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</si>
  <si>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</si>
  <si>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</si>
  <si>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</si>
  <si>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</si>
  <si>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</si>
  <si>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</si>
  <si>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</si>
  <si>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</si>
  <si>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</si>
  <si>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</si>
  <si>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</si>
  <si>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</si>
  <si>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</si>
  <si>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</si>
  <si>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</si>
  <si>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</si>
  <si>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</si>
  <si>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</si>
  <si>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</si>
  <si>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</si>
  <si>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</si>
  <si>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</si>
  <si>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</si>
  <si>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</si>
  <si>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</si>
  <si>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</si>
  <si>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</si>
  <si>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</si>
  <si>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</si>
  <si>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</si>
  <si>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</si>
  <si>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</si>
  <si>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</si>
  <si>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</si>
  <si>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</si>
  <si>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</si>
  <si>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</si>
  <si>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</si>
  <si>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</si>
  <si>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</si>
  <si>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</si>
  <si>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</si>
  <si>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</si>
  <si>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</si>
  <si>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</si>
  <si>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</si>
  <si>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</si>
  <si>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</si>
  <si>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</si>
  <si>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</si>
  <si>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</si>
  <si>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</si>
  <si>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</si>
  <si>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</si>
  <si>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</si>
  <si>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</si>
  <si>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</si>
  <si>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</si>
  <si>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</si>
  <si>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</si>
  <si>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</si>
  <si>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</si>
  <si>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</si>
  <si>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</si>
  <si>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</si>
  <si>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</si>
  <si>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</si>
  <si>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</si>
  <si>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</si>
  <si>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</si>
  <si>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</si>
  <si>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</si>
  <si>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</si>
  <si>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</si>
  <si>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</si>
  <si>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</si>
  <si>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</si>
  <si>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</si>
  <si>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</si>
  <si>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</si>
  <si>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</si>
  <si>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</si>
  <si>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</si>
  <si>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</si>
  <si>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</si>
  <si>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</si>
  <si>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</si>
  <si>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</si>
  <si>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</si>
  <si>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</si>
  <si>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</si>
  <si>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</si>
  <si>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</si>
  <si>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</si>
  <si>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</si>
  <si>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</si>
  <si>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</si>
  <si>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</si>
  <si>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</si>
  <si>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</si>
  <si>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</si>
  <si>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</si>
  <si>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</si>
  <si>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</si>
  <si>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</si>
  <si>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</si>
  <si>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</si>
  <si>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</si>
  <si>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</si>
  <si>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</si>
  <si>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</si>
  <si>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</si>
  <si>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</si>
  <si>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</si>
  <si>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</si>
  <si>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</si>
  <si>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</si>
  <si>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</si>
  <si>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</si>
  <si>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</si>
  <si>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</si>
  <si>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</si>
  <si>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</si>
  <si>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</si>
  <si>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</si>
  <si>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</si>
  <si>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</si>
  <si>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</si>
  <si>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</si>
  <si>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</si>
  <si>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</si>
  <si>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</si>
  <si>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</si>
  <si>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</si>
  <si>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</si>
  <si>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</si>
  <si>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</si>
  <si>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</si>
  <si>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</si>
  <si>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</si>
  <si>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</si>
  <si>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</si>
  <si>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</si>
  <si>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</si>
  <si>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</si>
  <si>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</si>
  <si>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</si>
  <si>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</si>
  <si>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</si>
  <si>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</si>
  <si>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</si>
  <si>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</si>
  <si>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</si>
  <si>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</si>
  <si>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</si>
  <si>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</si>
  <si>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</si>
  <si>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</si>
  <si>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</si>
  <si>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</si>
  <si>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</si>
  <si>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</si>
  <si>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</si>
  <si>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</si>
  <si>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</si>
  <si>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</si>
  <si>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</si>
  <si>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</si>
  <si>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</si>
  <si>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</si>
  <si>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</si>
  <si>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</si>
  <si>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</si>
  <si>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</si>
  <si>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</si>
  <si>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</si>
  <si>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</si>
  <si>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</si>
  <si>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</si>
  <si>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</si>
  <si>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</si>
  <si>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</si>
  <si>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</si>
  <si>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</si>
  <si>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</si>
  <si>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</si>
  <si>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</si>
  <si>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</si>
  <si>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</si>
  <si>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</si>
  <si>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</si>
  <si>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</si>
  <si>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</si>
  <si>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</si>
  <si>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</si>
  <si>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</si>
  <si>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</si>
  <si>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</si>
  <si>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</si>
  <si>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</si>
  <si>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</si>
  <si>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</si>
  <si>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</si>
  <si>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</si>
  <si>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</si>
  <si>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</si>
  <si>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</si>
  <si>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</si>
  <si>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</si>
  <si>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</si>
  <si>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</si>
  <si>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</si>
  <si>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</si>
  <si>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</si>
  <si>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</si>
  <si>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</si>
  <si>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</si>
  <si>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</si>
  <si>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</si>
  <si>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</si>
  <si>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</si>
  <si>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</si>
  <si>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</si>
  <si>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</si>
  <si>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</si>
  <si>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</si>
  <si>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</si>
  <si>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</si>
  <si>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</si>
  <si>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</si>
  <si>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</si>
  <si>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</si>
  <si>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</si>
  <si>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</si>
  <si>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</si>
  <si>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</si>
  <si>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</si>
  <si>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</si>
  <si>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</si>
  <si>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</si>
  <si>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</si>
  <si>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</si>
  <si>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</si>
  <si>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</si>
  <si>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</si>
  <si>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</si>
  <si>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</si>
  <si>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</si>
  <si>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</si>
  <si>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</si>
  <si>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</si>
  <si>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</si>
  <si>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</si>
  <si>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</si>
  <si>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</si>
  <si>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</si>
  <si>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</si>
  <si>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</si>
  <si>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</si>
  <si>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</si>
  <si>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</si>
  <si>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</si>
  <si>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</si>
  <si>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</si>
  <si>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</si>
  <si>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</si>
  <si>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</si>
  <si>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</si>
  <si>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</si>
  <si>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</si>
  <si>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</si>
  <si>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</si>
  <si>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</si>
  <si>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</si>
  <si>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</si>
  <si>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</si>
  <si>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</si>
  <si>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</si>
  <si>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</si>
  <si>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</si>
  <si>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</si>
  <si>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</si>
  <si>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</si>
  <si>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</si>
  <si>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</si>
  <si>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</si>
  <si>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</si>
  <si>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</si>
  <si>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</si>
  <si>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</si>
  <si>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</si>
  <si>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</si>
  <si>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</si>
  <si>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</si>
  <si>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</si>
  <si>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</si>
  <si>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</si>
  <si>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</si>
  <si>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</si>
  <si>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</si>
  <si>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</si>
  <si>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</si>
  <si>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</si>
  <si>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</si>
  <si>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</si>
  <si>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</si>
  <si>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</si>
  <si>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</si>
  <si>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</si>
  <si>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</si>
  <si>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</si>
  <si>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</si>
  <si>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</si>
  <si>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</si>
  <si>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</si>
  <si>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</si>
  <si>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</si>
  <si>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</si>
  <si>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</si>
  <si>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</si>
  <si>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</si>
  <si>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</si>
  <si>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</si>
  <si>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</si>
  <si>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</si>
  <si>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</si>
  <si>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</si>
  <si>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</si>
  <si>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</si>
  <si>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</si>
  <si>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</si>
  <si>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</si>
  <si>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</si>
  <si>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</si>
  <si>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</si>
  <si>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</si>
  <si>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</si>
  <si>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</si>
  <si>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</si>
  <si>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</si>
  <si>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</si>
  <si>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</si>
  <si>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</si>
  <si>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</si>
  <si>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</si>
  <si>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</si>
  <si>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</si>
  <si>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</si>
  <si>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</si>
  <si>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</si>
  <si>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</si>
  <si>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</si>
  <si>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</si>
  <si>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</si>
  <si>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</si>
  <si>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</si>
  <si>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</si>
  <si>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</si>
  <si>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</si>
  <si>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</si>
  <si>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</si>
  <si>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</si>
  <si>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</si>
  <si>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</si>
  <si>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</si>
  <si>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</si>
  <si>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</si>
  <si>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</si>
  <si>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</si>
  <si>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</si>
  <si>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</si>
  <si>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</si>
  <si>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</si>
  <si>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</si>
  <si>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</si>
  <si>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</si>
  <si>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</si>
  <si>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</si>
  <si>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</si>
  <si>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</si>
  <si>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</si>
  <si>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</si>
  <si>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</si>
  <si>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</si>
  <si>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</si>
  <si>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</si>
  <si>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</si>
  <si>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</si>
  <si>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</si>
  <si>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</si>
  <si>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</si>
  <si>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</si>
  <si>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</si>
  <si>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</si>
  <si>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</si>
  <si>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</si>
  <si>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</si>
  <si>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</si>
  <si>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</si>
  <si>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</si>
  <si>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</si>
  <si>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</si>
  <si>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</si>
  <si>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</si>
  <si>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</si>
  <si>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</si>
  <si>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</si>
  <si>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</si>
  <si>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</si>
  <si>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</si>
  <si>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</si>
  <si>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</si>
  <si>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</si>
  <si>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</si>
  <si>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</si>
  <si>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</si>
  <si>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</si>
  <si>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</si>
  <si>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</si>
  <si>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</si>
  <si>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</si>
  <si>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</si>
  <si>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</si>
  <si>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</si>
  <si>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</si>
  <si>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</si>
  <si>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</si>
  <si>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</si>
  <si>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</si>
  <si>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</si>
  <si>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</si>
  <si>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</si>
  <si>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</si>
  <si>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</si>
  <si>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</si>
  <si>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</si>
  <si>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</si>
  <si>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</si>
  <si>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</si>
  <si>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</si>
  <si>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</si>
  <si>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</si>
  <si>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</si>
  <si>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</si>
  <si>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</si>
  <si>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</si>
  <si>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</si>
  <si>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</si>
  <si>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</si>
  <si>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</si>
  <si>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</si>
  <si>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</si>
  <si>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</si>
  <si>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</si>
  <si>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</si>
  <si>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</si>
  <si>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</si>
  <si>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</si>
  <si>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</si>
  <si>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</si>
  <si>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</si>
  <si>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</si>
  <si>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</si>
  <si>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</si>
  <si>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</si>
  <si>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</si>
  <si>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</si>
  <si>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</si>
  <si>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</si>
  <si>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</si>
  <si>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</si>
  <si>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</si>
  <si>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</si>
  <si>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</si>
  <si>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</si>
  <si>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</si>
  <si>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</si>
  <si>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</si>
  <si>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</si>
  <si>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</si>
  <si>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</si>
  <si>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</si>
  <si>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</si>
  <si>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</si>
  <si>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</si>
  <si>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</si>
  <si>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</si>
  <si>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</si>
  <si>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</si>
  <si>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</si>
  <si>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</si>
  <si>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</si>
  <si>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</si>
  <si>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</si>
  <si>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</si>
  <si>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</si>
  <si>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</si>
  <si>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</si>
  <si>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</si>
  <si>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</si>
  <si>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</si>
  <si>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</si>
  <si>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</si>
  <si>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</si>
  <si>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</si>
  <si>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</si>
  <si>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</si>
  <si>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</si>
  <si>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</si>
  <si>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</si>
  <si>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</si>
  <si>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</si>
  <si>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</si>
  <si>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</si>
  <si>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</si>
  <si>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</si>
  <si>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</si>
  <si>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</si>
  <si>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</si>
  <si>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</si>
  <si>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</si>
  <si>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</si>
  <si>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</si>
  <si>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</si>
  <si>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</si>
  <si>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</si>
  <si>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</si>
  <si>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</si>
  <si>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</si>
  <si>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</si>
  <si>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</si>
  <si>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</si>
  <si>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</si>
  <si>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</si>
  <si>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</si>
  <si>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</si>
  <si>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</si>
  <si>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</si>
  <si>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</si>
  <si>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</si>
  <si>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</si>
  <si>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</si>
  <si>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</si>
  <si>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</si>
  <si>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</si>
  <si>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</si>
  <si>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</si>
  <si>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</si>
  <si>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</si>
  <si>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</si>
  <si>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</si>
  <si>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</si>
  <si>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</si>
  <si>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</si>
  <si>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</si>
  <si>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</si>
  <si>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</si>
  <si>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</si>
  <si>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</si>
  <si>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</si>
  <si>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</si>
  <si>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</si>
  <si>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</si>
  <si>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</si>
  <si>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</si>
  <si>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</si>
  <si>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</si>
  <si>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</si>
  <si>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</si>
  <si>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</si>
  <si>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</si>
  <si>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</si>
  <si>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</si>
  <si>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</si>
  <si>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</si>
  <si>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</si>
  <si>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</si>
  <si>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</si>
  <si>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</si>
  <si>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</si>
  <si>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</si>
  <si>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</si>
  <si>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</si>
  <si>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</si>
  <si>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</si>
  <si>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</si>
  <si>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</si>
  <si>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</si>
  <si>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</si>
  <si>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</si>
  <si>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</si>
  <si>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</si>
  <si>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</si>
  <si>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</si>
  <si>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</si>
  <si>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</si>
  <si>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</si>
  <si>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</si>
  <si>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</si>
  <si>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</si>
  <si>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</si>
  <si>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</si>
  <si>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</si>
  <si>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</si>
  <si>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</si>
  <si>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</si>
  <si>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</si>
  <si>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</si>
  <si>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</si>
  <si>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</si>
  <si>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</si>
  <si>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</si>
  <si>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</si>
  <si>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</si>
  <si>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</si>
  <si>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</si>
  <si>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</si>
  <si>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</si>
  <si>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</si>
  <si>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</si>
  <si>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</si>
  <si>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</si>
  <si>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</si>
  <si>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</si>
  <si>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</si>
  <si>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</si>
  <si>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</si>
  <si>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</si>
  <si>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</si>
  <si>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</si>
  <si>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</si>
  <si>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</si>
  <si>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</si>
  <si>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</si>
  <si>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</si>
  <si>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</si>
  <si>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</si>
  <si>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</si>
  <si>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</si>
  <si>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</si>
  <si>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</si>
  <si>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</si>
  <si>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</si>
  <si>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</si>
  <si>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</si>
  <si>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</si>
  <si>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</si>
  <si>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</si>
  <si>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</si>
  <si>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</si>
  <si>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</si>
  <si>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</si>
  <si>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</si>
  <si>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</si>
  <si>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</si>
  <si>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</si>
  <si>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</si>
  <si>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</si>
  <si>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</si>
  <si>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</si>
  <si>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</si>
  <si>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</si>
  <si>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</si>
  <si>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</si>
  <si>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</si>
  <si>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</si>
  <si>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</si>
  <si>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</si>
  <si>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</si>
  <si>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</si>
  <si>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</si>
  <si>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</si>
  <si>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</si>
  <si>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</si>
  <si>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</si>
  <si>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</si>
  <si>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</si>
  <si>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</si>
  <si>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</si>
  <si>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</si>
  <si>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</si>
  <si>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</si>
  <si>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</si>
  <si>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</si>
  <si>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</si>
  <si>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</si>
  <si>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</si>
  <si>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</si>
  <si>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</si>
  <si>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</si>
  <si>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</si>
  <si>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</si>
  <si>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</si>
  <si>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</si>
  <si>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</si>
  <si>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</si>
  <si>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</si>
  <si>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</si>
  <si>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</si>
  <si>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</si>
  <si>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</si>
  <si>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</si>
  <si>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</si>
  <si>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</si>
  <si>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</si>
  <si>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</si>
  <si>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</si>
  <si>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</si>
  <si>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</si>
  <si>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</si>
  <si>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</si>
  <si>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</si>
  <si>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</si>
  <si>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</si>
  <si>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</si>
  <si>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</si>
  <si>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</si>
  <si>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</si>
  <si>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</si>
  <si>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</si>
  <si>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</si>
  <si>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</si>
  <si>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</si>
  <si>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</si>
  <si>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</si>
  <si>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</si>
  <si>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</si>
  <si>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</si>
  <si>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</si>
  <si>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</si>
  <si>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</si>
  <si>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</si>
  <si>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</si>
  <si>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</si>
  <si>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</si>
  <si>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</si>
  <si>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</si>
  <si>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</si>
  <si>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</si>
  <si>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</si>
  <si>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</si>
  <si>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</si>
  <si>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</si>
  <si>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</si>
  <si>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</si>
  <si>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</si>
  <si>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</si>
  <si>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</si>
  <si>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</si>
  <si>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</si>
  <si>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</si>
  <si>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</si>
  <si>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</si>
  <si>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</si>
  <si>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</si>
  <si>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</si>
  <si>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</si>
  <si>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</si>
  <si>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</si>
  <si>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</si>
  <si>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</si>
  <si>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</si>
  <si>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</si>
  <si>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</si>
  <si>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</si>
  <si>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</si>
  <si>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</si>
  <si>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</si>
  <si>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</si>
  <si>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</si>
  <si>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</si>
  <si>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</si>
  <si>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</si>
  <si>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</si>
  <si>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</si>
  <si>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</si>
  <si>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</si>
  <si>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</si>
  <si>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</si>
  <si>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</si>
  <si>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</si>
  <si>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</si>
  <si>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</si>
  <si>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</si>
  <si>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</si>
  <si>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</si>
  <si>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</si>
  <si>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</si>
  <si>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</si>
  <si>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</si>
  <si>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</si>
  <si>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</si>
  <si>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</si>
  <si>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</si>
  <si>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</si>
  <si>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</si>
  <si>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</si>
  <si>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</si>
  <si>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</si>
  <si>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</si>
  <si>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</si>
  <si>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</si>
  <si>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</si>
  <si>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</si>
  <si>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</si>
  <si>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</si>
  <si>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</si>
  <si>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</si>
  <si>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</si>
  <si>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</si>
  <si>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</si>
  <si>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</si>
  <si>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</si>
  <si>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</si>
  <si>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</si>
  <si>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</si>
  <si>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</si>
  <si>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</si>
  <si>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</si>
  <si>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</si>
  <si>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</si>
  <si>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</si>
  <si>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</si>
  <si>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</si>
  <si>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</si>
  <si>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</si>
  <si>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</si>
  <si>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</si>
  <si>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</si>
  <si>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</si>
  <si>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</si>
  <si>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</si>
  <si>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</si>
  <si>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</si>
  <si>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</si>
  <si>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</si>
  <si>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</si>
  <si>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</si>
  <si>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</si>
  <si>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</si>
  <si>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</si>
  <si>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</si>
  <si>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</si>
  <si>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</si>
  <si>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</si>
  <si>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</si>
  <si>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</si>
  <si>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</si>
  <si>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</si>
  <si>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</si>
  <si>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</si>
  <si>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</si>
  <si>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</si>
  <si>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</si>
  <si>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</si>
  <si>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</si>
  <si>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</si>
  <si>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</si>
  <si>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</si>
  <si>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</si>
  <si>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</si>
  <si>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</si>
  <si>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</si>
  <si>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</si>
  <si>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</si>
  <si>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</si>
  <si>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</si>
  <si>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</si>
  <si>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</si>
  <si>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</si>
  <si>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</si>
  <si>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</si>
  <si>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</si>
  <si>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</si>
  <si>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</si>
  <si>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</si>
  <si>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</si>
  <si>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</si>
  <si>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</si>
  <si>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</si>
  <si>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</si>
  <si>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</si>
  <si>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</si>
  <si>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</si>
  <si>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</si>
  <si>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</si>
  <si>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</si>
  <si>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</si>
  <si>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</si>
  <si>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</si>
  <si>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</si>
  <si>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</si>
  <si>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</si>
  <si>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</si>
  <si>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</si>
  <si>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</si>
  <si>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</si>
  <si>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</si>
  <si>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</si>
  <si>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</si>
  <si>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</si>
  <si>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</si>
  <si>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</si>
  <si>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</si>
  <si>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</si>
  <si>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</si>
  <si>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</si>
  <si>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</si>
  <si>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</si>
  <si>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</si>
  <si>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</si>
  <si>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</si>
  <si>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</si>
  <si>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</si>
  <si>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</si>
  <si>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</si>
  <si>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</si>
  <si>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</si>
  <si>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</si>
  <si>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</si>
  <si>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</si>
  <si>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</si>
  <si>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</si>
  <si>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</si>
  <si>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</si>
  <si>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</si>
  <si>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</si>
  <si>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</si>
  <si>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</si>
  <si>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</si>
  <si>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</si>
  <si>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</si>
  <si>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</si>
  <si>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</si>
  <si>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</si>
  <si>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</si>
  <si>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</si>
  <si>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</si>
  <si>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</si>
  <si>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</si>
  <si>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</si>
  <si>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</si>
  <si>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</si>
  <si>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</si>
  <si>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</si>
  <si>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</si>
  <si>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</si>
  <si>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</si>
  <si>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</si>
  <si>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</si>
  <si>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</si>
  <si>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</si>
  <si>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</si>
  <si>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</si>
  <si>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</si>
  <si>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</si>
  <si>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</si>
  <si>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</si>
  <si>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</si>
  <si>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</si>
  <si>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</si>
  <si>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</si>
  <si>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</si>
  <si>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</si>
  <si>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</si>
  <si>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</si>
  <si>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</si>
  <si>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</si>
  <si>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</si>
  <si>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</si>
  <si>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</si>
  <si>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</si>
  <si>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</si>
  <si>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</si>
  <si>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</si>
  <si>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</si>
  <si>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</si>
  <si>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</si>
  <si>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</si>
  <si>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</si>
  <si>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</si>
  <si>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</si>
  <si>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</si>
  <si>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</si>
  <si>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</si>
  <si>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</si>
  <si>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</si>
  <si>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</si>
  <si>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</si>
  <si>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</si>
  <si>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</si>
  <si>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</si>
  <si>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</si>
  <si>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</si>
  <si>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</si>
  <si>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</si>
  <si>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</si>
  <si>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</si>
  <si>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</si>
  <si>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</si>
  <si>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</si>
  <si>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</si>
  <si>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</si>
  <si>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</si>
  <si>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</si>
  <si>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</si>
  <si>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</si>
  <si>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</si>
  <si>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</si>
  <si>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</si>
  <si>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</si>
  <si>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</si>
  <si>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</si>
  <si>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</si>
  <si>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</si>
  <si>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</si>
  <si>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</si>
  <si>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</si>
  <si>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</si>
  <si>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</si>
  <si>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</si>
  <si>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</si>
  <si>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</si>
  <si>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</si>
  <si>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</si>
  <si>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</si>
  <si>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</si>
  <si>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</si>
  <si>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</si>
  <si>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</si>
  <si>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</si>
  <si>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</si>
  <si>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</si>
  <si>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</si>
  <si>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</si>
  <si>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</si>
  <si>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</si>
  <si>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</si>
  <si>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</si>
  <si>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</si>
  <si>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</si>
  <si>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</si>
  <si>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</si>
  <si>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</si>
  <si>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</si>
  <si>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</si>
  <si>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</si>
  <si>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</si>
  <si>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</si>
  <si>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</si>
  <si>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</si>
  <si>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</si>
  <si>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</si>
  <si>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</si>
  <si>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</si>
  <si>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</si>
  <si>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</si>
  <si>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</si>
  <si>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</si>
  <si>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</si>
  <si>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</si>
  <si>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</si>
  <si>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</si>
  <si>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</si>
  <si>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</si>
  <si>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</si>
  <si>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</si>
  <si>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</si>
  <si>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</si>
  <si>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</si>
  <si>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</si>
  <si>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</si>
  <si>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</si>
  <si>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</si>
  <si>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</si>
  <si>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</si>
  <si>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</si>
  <si>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</si>
  <si>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</si>
  <si>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</si>
  <si>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</si>
  <si>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</si>
  <si>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</si>
  <si>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</si>
  <si>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</si>
  <si>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</si>
  <si>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</si>
  <si>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</si>
  <si>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</si>
  <si>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</si>
  <si>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</si>
  <si>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</si>
  <si>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</si>
  <si>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</si>
  <si>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</si>
  <si>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</si>
  <si>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</si>
  <si>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</si>
  <si>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</si>
  <si>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</si>
  <si>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</si>
  <si>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</si>
  <si>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</si>
  <si>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</si>
  <si>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</si>
  <si>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</si>
  <si>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</si>
  <si>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</si>
  <si>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</si>
  <si>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</si>
  <si>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</si>
  <si>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</si>
  <si>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</si>
  <si>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</si>
  <si>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</si>
  <si>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</si>
  <si>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</si>
  <si>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</si>
  <si>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</si>
  <si>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</si>
  <si>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</si>
  <si>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</si>
  <si>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</si>
  <si>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</si>
  <si>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</si>
  <si>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</si>
  <si>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</si>
  <si>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</si>
  <si>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</si>
  <si>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</si>
  <si>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</si>
  <si>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</si>
  <si>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</si>
  <si>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</si>
  <si>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</si>
  <si>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</si>
  <si>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</si>
  <si>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</si>
  <si>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</si>
  <si>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</si>
  <si>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</si>
  <si>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</si>
  <si>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</si>
  <si>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</si>
  <si>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</si>
  <si>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</si>
  <si>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</si>
  <si>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</si>
  <si>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</si>
  <si>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</si>
  <si>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</si>
  <si>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</si>
  <si>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</si>
  <si>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</si>
  <si>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</si>
  <si>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</si>
  <si>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</si>
  <si>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</si>
  <si>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</si>
  <si>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</si>
  <si>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</si>
  <si>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</si>
  <si>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</si>
  <si>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</si>
  <si>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</si>
  <si>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</si>
  <si>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</si>
  <si>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</si>
  <si>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</si>
  <si>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</si>
  <si>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</si>
  <si>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</si>
  <si>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</si>
  <si>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</si>
  <si>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</si>
  <si>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</si>
  <si>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</si>
  <si>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</si>
  <si>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</si>
  <si>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</si>
  <si>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</si>
  <si>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</si>
  <si>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</si>
  <si>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</si>
  <si>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</si>
  <si>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</si>
  <si>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</si>
  <si>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</si>
  <si>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</si>
  <si>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</si>
  <si>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</si>
  <si>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</si>
  <si>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</si>
  <si>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</si>
  <si>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</si>
  <si>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</si>
  <si>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</si>
  <si>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</si>
  <si>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</si>
  <si>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</si>
  <si>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</si>
  <si>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</si>
  <si>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</si>
  <si>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</si>
  <si>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</si>
  <si>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</si>
  <si>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</si>
  <si>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</si>
  <si>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</si>
  <si>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</si>
  <si>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</si>
  <si>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</si>
  <si>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</si>
  <si>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</si>
  <si>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</si>
  <si>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</si>
  <si>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</si>
  <si>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</si>
  <si>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</si>
  <si>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</si>
  <si>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</si>
  <si>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</si>
  <si>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</si>
  <si>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</si>
  <si>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</si>
  <si>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</si>
  <si>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</si>
  <si>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</si>
  <si>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</si>
  <si>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</si>
  <si>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</si>
  <si>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</si>
  <si>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</si>
  <si>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</si>
  <si>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</si>
  <si>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</si>
  <si>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</si>
  <si>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</si>
  <si>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</si>
  <si>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</si>
  <si>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</si>
  <si>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</si>
  <si>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</si>
  <si>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</si>
  <si>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</si>
  <si>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</si>
  <si>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</si>
  <si>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</si>
  <si>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</si>
  <si>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</si>
  <si>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</si>
  <si>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</si>
  <si>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</si>
  <si>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</si>
  <si>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</si>
  <si>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</si>
  <si>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</si>
  <si>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</si>
  <si>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</si>
  <si>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</si>
  <si>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</si>
  <si>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</si>
  <si>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</si>
  <si>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</si>
  <si>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</si>
  <si>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</si>
  <si>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</si>
  <si>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</si>
  <si>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</si>
  <si>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</si>
  <si>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</si>
  <si>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</si>
  <si>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</si>
  <si>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</si>
  <si>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</si>
  <si>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</si>
  <si>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</si>
  <si>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</si>
  <si>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</si>
  <si>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</si>
  <si>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</si>
  <si>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</si>
  <si>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</si>
  <si>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</si>
  <si>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</si>
  <si>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</si>
  <si>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</si>
  <si>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</si>
  <si>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</si>
  <si>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</si>
  <si>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</si>
  <si>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</si>
  <si>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</si>
  <si>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</si>
  <si>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</si>
  <si>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</si>
  <si>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</si>
  <si>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</si>
  <si>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</si>
  <si>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</si>
  <si>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</si>
  <si>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</si>
  <si>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</si>
  <si>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</si>
  <si>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</si>
  <si>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</si>
  <si>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</si>
  <si>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</si>
  <si>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</si>
  <si>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</si>
  <si>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</si>
  <si>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</si>
  <si>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</si>
  <si>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</si>
  <si>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</si>
  <si>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</si>
  <si>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</si>
  <si>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</si>
  <si>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</si>
  <si>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</si>
  <si>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</si>
  <si>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</si>
  <si>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</si>
  <si>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</si>
  <si>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</si>
  <si>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</si>
  <si>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</si>
  <si>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</si>
  <si>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</si>
  <si>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</si>
  <si>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</si>
  <si>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</si>
  <si>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</si>
  <si>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</si>
  <si>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</si>
  <si>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</si>
  <si>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</si>
  <si>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</si>
  <si>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</si>
  <si>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</si>
  <si>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</si>
  <si>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</si>
  <si>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</si>
  <si>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</si>
  <si>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</si>
  <si>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</si>
  <si>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</si>
  <si>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</si>
  <si>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</si>
  <si>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</si>
  <si>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</si>
  <si>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</si>
  <si>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</si>
  <si>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</si>
  <si>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</si>
  <si>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</si>
  <si>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</si>
  <si>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</si>
  <si>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</si>
  <si>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</si>
  <si>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</si>
  <si>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</si>
  <si>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</si>
  <si>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</si>
  <si>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</si>
  <si>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</si>
  <si>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</si>
  <si>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</si>
  <si>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</si>
  <si>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</si>
  <si>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</si>
  <si>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</si>
  <si>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</si>
  <si>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</si>
  <si>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</si>
  <si>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</si>
  <si>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</si>
  <si>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</si>
  <si>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</si>
  <si>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</si>
  <si>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</si>
  <si>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</si>
  <si>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</si>
  <si>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</si>
  <si>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</si>
  <si>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</si>
  <si>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</si>
  <si>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</si>
  <si>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</si>
  <si>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</si>
  <si>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</si>
  <si>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</si>
  <si>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</si>
  <si>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</si>
  <si>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</si>
  <si>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</si>
  <si>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</si>
  <si>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</si>
  <si>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</si>
  <si>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</si>
  <si>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</si>
  <si>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</si>
  <si>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</si>
  <si>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</si>
  <si>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</si>
  <si>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</si>
  <si>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</si>
  <si>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</si>
  <si>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</si>
  <si>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</si>
  <si>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</si>
  <si>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</si>
  <si>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</si>
  <si>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</si>
  <si>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</si>
  <si>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</si>
  <si>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</si>
  <si>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</si>
  <si>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</si>
  <si>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</si>
  <si>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</si>
  <si>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</si>
  <si>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</si>
  <si>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</si>
  <si>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</si>
  <si>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</si>
  <si>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</si>
  <si>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</si>
  <si>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</si>
  <si>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</si>
  <si>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</si>
  <si>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</si>
  <si>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</si>
  <si>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</si>
  <si>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</si>
  <si>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</si>
  <si>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</si>
  <si>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</si>
  <si>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</si>
  <si>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</si>
  <si>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</si>
  <si>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</si>
  <si>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</si>
  <si>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</si>
  <si>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</si>
  <si>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</si>
  <si>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</si>
  <si>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</si>
  <si>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</si>
  <si>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</si>
  <si>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</si>
  <si>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</si>
  <si>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</si>
  <si>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</si>
  <si>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</si>
  <si>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</si>
  <si>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</si>
  <si>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</si>
  <si>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</si>
  <si>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</si>
  <si>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</si>
  <si>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</si>
  <si>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</si>
  <si>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</si>
  <si>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</si>
  <si>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</si>
  <si>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</si>
  <si>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</si>
  <si>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</si>
  <si>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</si>
  <si>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</si>
  <si>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</si>
  <si>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</si>
  <si>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</si>
  <si>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</si>
  <si>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</si>
  <si>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</si>
  <si>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</si>
  <si>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</si>
  <si>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</si>
  <si>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</si>
  <si>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</si>
  <si>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</si>
  <si>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</si>
  <si>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</si>
  <si>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</si>
  <si>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</si>
  <si>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</si>
  <si>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</si>
  <si>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</si>
  <si>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</si>
  <si>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</si>
  <si>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</si>
  <si>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</si>
  <si>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</si>
  <si>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</si>
  <si>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</si>
  <si>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</si>
  <si>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</si>
  <si>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</si>
  <si>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</si>
  <si>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</si>
  <si>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</si>
  <si>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</si>
  <si>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</si>
  <si>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</si>
  <si>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</si>
  <si>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</si>
  <si>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</si>
  <si>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</si>
  <si>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</si>
  <si>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</si>
  <si>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</si>
  <si>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</si>
  <si>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</si>
  <si>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</si>
  <si>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</si>
  <si>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</si>
  <si>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</si>
  <si>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</si>
  <si>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</si>
  <si>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</si>
  <si>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</si>
  <si>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</si>
  <si>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</si>
  <si>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</si>
  <si>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</si>
  <si>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</si>
  <si>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</si>
  <si>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</si>
  <si>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</si>
  <si>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</si>
  <si>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</si>
  <si>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</si>
  <si>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</si>
  <si>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</si>
  <si>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</si>
  <si>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</si>
  <si>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</si>
  <si>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</si>
  <si>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</si>
  <si>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</si>
  <si>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</si>
  <si>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</si>
  <si>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</si>
  <si>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</si>
  <si>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</si>
  <si>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</si>
  <si>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</si>
  <si>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</si>
  <si>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</si>
  <si>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</si>
  <si>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</si>
  <si>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</si>
  <si>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</si>
  <si>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</si>
  <si>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</si>
  <si>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</si>
  <si>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</si>
  <si>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</si>
  <si>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</si>
  <si>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</si>
  <si>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</si>
  <si>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</si>
  <si>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</si>
  <si>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</si>
  <si>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</si>
  <si>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</si>
  <si>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</si>
  <si>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</si>
  <si>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</si>
  <si>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</si>
  <si>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</si>
  <si>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</si>
  <si>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</si>
  <si>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</si>
  <si>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</si>
  <si>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</si>
  <si>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</si>
  <si>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</si>
  <si>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</si>
  <si>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</si>
  <si>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</si>
  <si>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</si>
  <si>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</si>
  <si>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</si>
  <si>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</si>
  <si>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</si>
  <si>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</si>
  <si>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</si>
  <si>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</si>
  <si>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</si>
  <si>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</si>
  <si>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</si>
  <si>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</si>
  <si>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</si>
  <si>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</si>
  <si>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</si>
  <si>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</si>
  <si>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</si>
  <si>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</si>
  <si>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</si>
  <si>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</si>
  <si>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</si>
  <si>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</si>
  <si>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</si>
  <si>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</si>
  <si>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</si>
  <si>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</si>
  <si>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</si>
  <si>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</si>
  <si>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</si>
  <si>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</si>
  <si>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</si>
  <si>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</si>
  <si>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</si>
  <si>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</si>
  <si>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</si>
  <si>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</si>
  <si>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</si>
  <si>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</si>
  <si>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</si>
  <si>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</si>
  <si>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</si>
  <si>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</si>
  <si>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</si>
  <si>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</si>
  <si>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</si>
  <si>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</si>
  <si>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</si>
  <si>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</si>
  <si>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</si>
  <si>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</si>
  <si>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</si>
  <si>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</si>
  <si>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</si>
  <si>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</si>
  <si>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</si>
  <si>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</si>
  <si>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</si>
  <si>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</si>
  <si>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</si>
  <si>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</si>
  <si>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</si>
  <si>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</si>
  <si>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</si>
  <si>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</si>
  <si>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</si>
  <si>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</si>
  <si>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</si>
  <si>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</si>
  <si>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</si>
  <si>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</si>
  <si>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</si>
  <si>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</si>
  <si>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</si>
  <si>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</si>
  <si>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</si>
  <si>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</si>
  <si>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</si>
  <si>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</si>
  <si>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</si>
  <si>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</si>
  <si>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</si>
  <si>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</si>
  <si>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</si>
  <si>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</si>
  <si>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</si>
  <si>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</si>
  <si>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</si>
  <si>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</si>
  <si>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</si>
  <si>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</si>
  <si>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</si>
  <si>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</si>
  <si>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</si>
  <si>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</si>
  <si>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</si>
  <si>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</si>
  <si>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</si>
  <si>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</si>
  <si>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</si>
  <si>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</si>
  <si>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</si>
  <si>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</si>
  <si>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</si>
  <si>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</si>
  <si>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</si>
  <si>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</si>
  <si>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</si>
  <si>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</si>
  <si>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</si>
  <si>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</si>
  <si>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</si>
  <si>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</si>
  <si>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</si>
  <si>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</si>
  <si>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</si>
  <si>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</si>
  <si>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</si>
  <si>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</si>
  <si>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</si>
  <si>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</si>
  <si>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</si>
  <si>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</si>
  <si>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</si>
  <si>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</si>
  <si>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</si>
  <si>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</si>
  <si>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</si>
  <si>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</si>
  <si>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</si>
  <si>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</si>
  <si>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</si>
  <si>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</si>
  <si>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</si>
  <si>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</si>
  <si>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</si>
  <si>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</si>
  <si>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</si>
  <si>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</si>
  <si>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</si>
  <si>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</si>
  <si>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</si>
  <si>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</si>
  <si>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</si>
  <si>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</si>
  <si>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</si>
  <si>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</si>
  <si>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</si>
  <si>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</si>
  <si>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</si>
  <si>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</si>
  <si>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</si>
  <si>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</si>
  <si>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</si>
  <si>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</si>
  <si>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</si>
  <si>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</si>
  <si>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</si>
  <si>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</si>
  <si>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</si>
  <si>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</si>
  <si>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</si>
  <si>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</si>
  <si>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</si>
  <si>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</si>
  <si>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</si>
  <si>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</si>
  <si>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</si>
  <si>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</si>
  <si>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</si>
  <si>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</si>
  <si>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</si>
  <si>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</si>
  <si>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</si>
  <si>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</si>
  <si>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</si>
  <si>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</si>
  <si>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</si>
  <si>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</si>
  <si>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</si>
  <si>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</si>
  <si>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</si>
  <si>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</si>
  <si>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</si>
  <si>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</si>
  <si>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</si>
  <si>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</si>
  <si>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</si>
  <si>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</si>
  <si>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</si>
  <si>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</si>
  <si>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</si>
  <si>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</si>
  <si>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</si>
  <si>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</si>
  <si>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</si>
  <si>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</si>
  <si>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</si>
  <si>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</si>
  <si>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</si>
  <si>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</si>
  <si>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</si>
  <si>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</si>
  <si>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</si>
  <si>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</si>
  <si>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</si>
  <si>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</si>
  <si>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</si>
  <si>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</si>
  <si>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</si>
  <si>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</si>
  <si>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</si>
  <si>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</si>
  <si>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</si>
  <si>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</si>
  <si>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</si>
  <si>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</si>
  <si>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</si>
  <si>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</si>
  <si>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</si>
  <si>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</si>
  <si>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</si>
  <si>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</si>
  <si>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</si>
  <si>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</si>
  <si>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</si>
  <si>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</si>
  <si>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</si>
  <si>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</si>
  <si>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</si>
  <si>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</si>
  <si>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</si>
  <si>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</si>
  <si>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</si>
  <si>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</si>
  <si>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</si>
  <si>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</si>
  <si>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</si>
  <si>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</si>
  <si>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</si>
  <si>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</si>
  <si>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</si>
  <si>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</si>
  <si>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</si>
  <si>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</si>
  <si>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</si>
  <si>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</si>
  <si>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</si>
  <si>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</si>
  <si>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</si>
  <si>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</si>
  <si>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</si>
  <si>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</si>
  <si>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</si>
  <si>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</si>
  <si>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</si>
  <si>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</si>
  <si>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</si>
  <si>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</si>
  <si>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</si>
  <si>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</si>
  <si>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</si>
  <si>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</si>
  <si>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</si>
  <si>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</si>
  <si>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</si>
  <si>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</si>
  <si>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</si>
  <si>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</si>
  <si>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</si>
  <si>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</si>
  <si>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</si>
  <si>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</si>
  <si>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</si>
  <si>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</si>
  <si>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</si>
  <si>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</si>
  <si>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</si>
  <si>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</si>
  <si>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</si>
  <si>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</si>
  <si>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</si>
  <si>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</si>
  <si>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</si>
  <si>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</si>
  <si>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</si>
  <si>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</si>
  <si>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</si>
  <si>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</si>
  <si>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</si>
  <si>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</si>
  <si>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</si>
  <si>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</si>
  <si>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</si>
  <si>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</si>
  <si>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</si>
  <si>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</si>
  <si>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</si>
  <si>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</si>
  <si>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</si>
  <si>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</si>
  <si>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</si>
  <si>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</si>
  <si>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</si>
  <si>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</si>
  <si>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</si>
  <si>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</si>
  <si>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</si>
  <si>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</si>
  <si>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</si>
  <si>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</si>
  <si>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</si>
  <si>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</si>
  <si>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</si>
  <si>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</si>
  <si>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</si>
  <si>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</si>
  <si>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</si>
  <si>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</si>
  <si>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</si>
  <si>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</si>
  <si>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</si>
  <si>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</si>
  <si>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</si>
  <si>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</si>
  <si>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</si>
  <si>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</si>
  <si>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</si>
  <si>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</si>
  <si>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</si>
  <si>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</si>
  <si>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</si>
  <si>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</si>
  <si>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</si>
  <si>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</si>
  <si>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</si>
  <si>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</si>
  <si>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</si>
  <si>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</si>
  <si>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</si>
  <si>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</si>
  <si>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</si>
  <si>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</si>
  <si>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</si>
  <si>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</si>
  <si>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</si>
  <si>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</si>
  <si>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</si>
  <si>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</si>
  <si>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</si>
  <si>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</si>
  <si>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</si>
  <si>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</si>
  <si>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</si>
  <si>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</si>
  <si>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</si>
  <si>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</si>
  <si>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</si>
  <si>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</si>
  <si>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</si>
  <si>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</si>
  <si>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</si>
  <si>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</si>
  <si>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</si>
  <si>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</si>
  <si>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</si>
  <si>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</si>
  <si>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</si>
  <si>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</si>
  <si>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</si>
  <si>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</si>
  <si>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</si>
  <si>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</si>
  <si>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</si>
  <si>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</si>
  <si>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</si>
  <si>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</si>
  <si>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</si>
  <si>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</si>
  <si>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</si>
  <si>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</si>
  <si>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</si>
  <si>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</si>
  <si>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</si>
  <si>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</si>
  <si>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</si>
  <si>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</si>
  <si>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</si>
  <si>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</si>
  <si>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</si>
  <si>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</si>
  <si>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</si>
  <si>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</si>
  <si>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</si>
  <si>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</si>
  <si>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</si>
  <si>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</si>
  <si>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</si>
  <si>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</si>
  <si>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</si>
  <si>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</si>
  <si>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</si>
  <si>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</si>
  <si>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</si>
  <si>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</si>
  <si>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</si>
  <si>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</si>
  <si>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</si>
  <si>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</si>
  <si>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</si>
  <si>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</si>
  <si>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</si>
  <si>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</si>
  <si>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</si>
  <si>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</si>
  <si>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</si>
  <si>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</si>
  <si>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</si>
  <si>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</si>
  <si>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</si>
  <si>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</si>
  <si>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</si>
  <si>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</si>
  <si>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</si>
  <si>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</si>
  <si>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</si>
  <si>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</si>
  <si>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</si>
  <si>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</si>
  <si>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</si>
  <si>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</si>
  <si>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</si>
  <si>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</si>
  <si>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</si>
  <si>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</si>
  <si>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</si>
  <si>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</si>
  <si>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</si>
  <si>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</si>
  <si>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</si>
  <si>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</si>
  <si>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</si>
  <si>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</si>
  <si>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</si>
  <si>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</si>
  <si>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</si>
  <si>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</si>
  <si>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</si>
  <si>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</si>
  <si>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</si>
  <si>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</si>
  <si>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</si>
  <si>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</si>
  <si>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</si>
  <si>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</si>
  <si>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</si>
  <si>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</si>
  <si>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</si>
  <si>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</si>
  <si>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</si>
  <si>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</si>
  <si>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</si>
  <si>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</si>
  <si>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</si>
  <si>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</si>
  <si>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</si>
  <si>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</si>
  <si>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</si>
  <si>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</si>
  <si>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</si>
  <si>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</si>
  <si>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</si>
  <si>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</si>
  <si>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</si>
  <si>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</si>
  <si>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</si>
  <si>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</si>
  <si>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</si>
  <si>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</si>
  <si>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</si>
  <si>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</si>
  <si>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</si>
  <si>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</si>
  <si>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</si>
  <si>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</si>
  <si>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</si>
  <si>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</si>
  <si>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</si>
  <si>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</si>
  <si>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</si>
  <si>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</si>
  <si>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</si>
  <si>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</si>
  <si>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</si>
  <si>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</si>
  <si>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</si>
  <si>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</si>
  <si>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</si>
  <si>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</si>
  <si>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</si>
  <si>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</si>
  <si>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</si>
  <si>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</si>
  <si>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</si>
  <si>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</si>
  <si>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</si>
  <si>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</si>
  <si>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</si>
  <si>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</si>
  <si>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</si>
  <si>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</si>
  <si>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</si>
  <si>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</si>
  <si>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</si>
  <si>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</si>
  <si>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</si>
  <si>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</si>
  <si>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</si>
  <si>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</si>
  <si>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</si>
  <si>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</si>
  <si>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</si>
  <si>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</si>
  <si>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</si>
  <si>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</si>
  <si>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</si>
  <si>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</si>
  <si>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</si>
  <si>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</si>
  <si>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</si>
  <si>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</si>
  <si>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</si>
  <si>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</si>
  <si>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</si>
  <si>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</si>
  <si>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</si>
  <si>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</si>
  <si>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</si>
  <si>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</si>
  <si>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</si>
  <si>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</si>
  <si>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</si>
  <si>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</si>
  <si>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</si>
  <si>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</si>
  <si>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</si>
  <si>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</si>
  <si>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</si>
  <si>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</si>
  <si>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</si>
  <si>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</si>
  <si>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</si>
  <si>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</si>
  <si>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</si>
  <si>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</si>
  <si>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</si>
  <si>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</si>
  <si>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</si>
  <si>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</si>
  <si>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</si>
  <si>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</si>
  <si>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</si>
  <si>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</si>
  <si>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</si>
  <si>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</si>
  <si>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</si>
  <si>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</si>
  <si>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</si>
  <si>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</si>
  <si>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</si>
  <si>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</si>
  <si>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</si>
  <si>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</si>
  <si>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</si>
  <si>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</si>
  <si>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</si>
  <si>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</si>
  <si>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</si>
  <si>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</si>
  <si>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</si>
  <si>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</si>
  <si>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</si>
  <si>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</si>
  <si>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</si>
  <si>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</si>
  <si>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</si>
  <si>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</si>
  <si>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</si>
  <si>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</si>
  <si>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</si>
  <si>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</si>
  <si>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</si>
  <si>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</si>
  <si>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</si>
  <si>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</si>
  <si>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</si>
  <si>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</si>
  <si>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</si>
  <si>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</si>
  <si>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</si>
  <si>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</si>
  <si>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</si>
  <si>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</si>
  <si>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</si>
  <si>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</si>
  <si>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</si>
  <si>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</si>
  <si>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</si>
  <si>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</si>
  <si>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</si>
  <si>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</si>
  <si>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</si>
  <si>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</si>
  <si>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</si>
  <si>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</si>
  <si>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</si>
  <si>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</si>
  <si>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</si>
  <si>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</si>
  <si>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</si>
  <si>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</si>
  <si>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</si>
  <si>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</si>
  <si>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</si>
  <si>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</si>
  <si>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</si>
  <si>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</si>
  <si>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</si>
  <si>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</si>
  <si>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</si>
  <si>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</si>
  <si>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</si>
  <si>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</si>
  <si>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</si>
  <si>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</si>
  <si>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</si>
  <si>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</si>
  <si>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</si>
  <si>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</si>
  <si>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</si>
  <si>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</si>
  <si>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</si>
  <si>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</si>
  <si>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</si>
  <si>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</si>
  <si>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</si>
  <si>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</si>
  <si>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</si>
  <si>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</si>
  <si>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</si>
  <si>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</si>
  <si>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</si>
  <si>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</si>
  <si>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</si>
  <si>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</si>
  <si>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</si>
  <si>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</si>
  <si>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</si>
  <si>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</si>
  <si>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</si>
  <si>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</si>
  <si>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</si>
  <si>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</si>
  <si>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</si>
  <si>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</si>
  <si>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</si>
  <si>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</si>
  <si>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</si>
  <si>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</si>
  <si>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</si>
  <si>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</si>
  <si>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</si>
  <si>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</si>
  <si>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</si>
  <si>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</si>
  <si>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</si>
  <si>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</si>
  <si>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</si>
  <si>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</si>
  <si>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</si>
  <si>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</si>
  <si>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</si>
  <si>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</si>
  <si>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</si>
  <si>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</si>
  <si>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</si>
  <si>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</si>
  <si>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</si>
  <si>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</si>
  <si>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</si>
  <si>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</si>
  <si>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</si>
  <si>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</si>
  <si>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</si>
  <si>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</si>
  <si>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</si>
  <si>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</si>
  <si>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</si>
  <si>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</si>
  <si>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</si>
  <si>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</si>
  <si>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</si>
  <si>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</si>
  <si>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</si>
  <si>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</si>
  <si>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</si>
  <si>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</si>
  <si>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</si>
  <si>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</si>
  <si>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</si>
  <si>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</si>
  <si>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</si>
  <si>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</si>
  <si>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</si>
  <si>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</si>
  <si>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</si>
  <si>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</si>
  <si>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</si>
  <si>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</si>
  <si>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</si>
  <si>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</si>
  <si>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</si>
  <si>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</si>
  <si>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</si>
  <si>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</si>
  <si>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</si>
  <si>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</si>
  <si>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</si>
  <si>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</si>
  <si>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</si>
  <si>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</si>
  <si>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</si>
  <si>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</si>
  <si>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</si>
  <si>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</si>
  <si>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</si>
  <si>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</si>
  <si>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</si>
  <si>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</si>
  <si>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</si>
  <si>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</si>
  <si>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</si>
  <si>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</si>
  <si>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</si>
  <si>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</si>
  <si>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</si>
  <si>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</si>
  <si>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</si>
  <si>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</si>
  <si>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</si>
  <si>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</si>
  <si>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</si>
  <si>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</si>
  <si>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</si>
  <si>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</si>
  <si>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</si>
  <si>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</si>
  <si>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</si>
  <si>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</si>
  <si>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</si>
  <si>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</si>
  <si>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</si>
  <si>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</si>
  <si>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</si>
  <si>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</si>
  <si>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</si>
  <si>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</si>
  <si>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</si>
  <si>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</si>
  <si>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</si>
  <si>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</si>
  <si>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</si>
  <si>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</si>
  <si>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</si>
  <si>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</si>
  <si>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</si>
  <si>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</si>
  <si>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</si>
  <si>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</si>
  <si>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</si>
  <si>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</si>
  <si>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</si>
  <si>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</si>
  <si>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</si>
  <si>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</si>
  <si>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</si>
  <si>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</si>
  <si>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</si>
  <si>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</si>
  <si>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</si>
  <si>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</si>
  <si>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</si>
  <si>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</si>
  <si>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</si>
  <si>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</si>
  <si>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</si>
  <si>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</si>
  <si>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</si>
  <si>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</si>
  <si>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</si>
  <si>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</si>
  <si>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</si>
  <si>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</si>
  <si>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</si>
  <si>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</si>
  <si>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</si>
  <si>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</si>
  <si>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</si>
  <si>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</si>
  <si>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</si>
  <si>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</si>
  <si>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</si>
  <si>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</si>
  <si>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</si>
  <si>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</si>
  <si>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</si>
  <si>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</si>
  <si>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</si>
  <si>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</si>
  <si>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</si>
  <si>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</si>
  <si>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</si>
  <si>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</si>
  <si>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</si>
  <si>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</si>
  <si>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</si>
  <si>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</si>
  <si>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</si>
  <si>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</si>
  <si>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</si>
  <si>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</si>
  <si>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</si>
  <si>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</si>
  <si>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</si>
  <si>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</si>
  <si>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</si>
  <si>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</si>
  <si>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</si>
  <si>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</si>
  <si>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</si>
  <si>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</si>
  <si>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</si>
  <si>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</si>
  <si>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</si>
  <si>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</si>
  <si>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</si>
  <si>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</si>
  <si>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</si>
  <si>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</si>
  <si>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</si>
  <si>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</si>
  <si>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</si>
  <si>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</si>
  <si>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</si>
  <si>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</si>
  <si>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</si>
  <si>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</si>
  <si>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</si>
  <si>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</si>
  <si>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</si>
  <si>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</si>
  <si>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</si>
  <si>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</si>
  <si>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</si>
  <si>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</si>
  <si>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</si>
  <si>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</si>
  <si>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</si>
  <si>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</si>
  <si>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</si>
  <si>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</si>
  <si>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</si>
  <si>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</si>
  <si>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</si>
  <si>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</si>
  <si>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</si>
  <si>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</si>
  <si>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</si>
  <si>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</si>
  <si>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</si>
  <si>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</si>
  <si>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</si>
  <si>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</si>
  <si>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</si>
  <si>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</si>
  <si>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</si>
  <si>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</si>
  <si>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</si>
  <si>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</si>
  <si>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</si>
  <si>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</si>
  <si>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</si>
  <si>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</si>
  <si>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</si>
  <si>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</si>
  <si>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</si>
  <si>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</si>
  <si>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</si>
  <si>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</si>
  <si>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</si>
  <si>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</si>
  <si>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</si>
  <si>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</si>
  <si>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</si>
  <si>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</si>
  <si>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</si>
  <si>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</si>
  <si>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</si>
  <si>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</si>
  <si>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</si>
  <si>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</si>
  <si>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</si>
  <si>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</si>
  <si>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</si>
  <si>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</si>
  <si>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</si>
  <si>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</si>
  <si>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</si>
  <si>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</si>
  <si>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</si>
  <si>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</si>
  <si>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</si>
  <si>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</si>
  <si>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</si>
  <si>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</si>
  <si>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</si>
  <si>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</si>
  <si>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</si>
  <si>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</si>
  <si>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</si>
  <si>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</si>
  <si>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</si>
  <si>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</si>
  <si>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</si>
  <si>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</si>
  <si>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</si>
  <si>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</si>
  <si>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</si>
  <si>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</si>
  <si>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</si>
  <si>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</si>
  <si>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</si>
  <si>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</si>
  <si>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</si>
  <si>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</si>
  <si>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</si>
  <si>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</si>
  <si>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</si>
  <si>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</si>
  <si>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</si>
  <si>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</si>
  <si>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</si>
  <si>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</si>
  <si>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</si>
  <si>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</si>
  <si>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</si>
  <si>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</si>
  <si>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</si>
  <si>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</si>
  <si>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</si>
  <si>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</si>
  <si>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</si>
  <si>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</si>
  <si>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</si>
  <si>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</si>
  <si>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</si>
  <si>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</si>
  <si>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</si>
  <si>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</si>
  <si>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</si>
  <si>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</si>
  <si>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</si>
  <si>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</si>
  <si>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</si>
  <si>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</si>
  <si>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</si>
  <si>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</si>
  <si>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</si>
  <si>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</si>
  <si>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</si>
  <si>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</si>
  <si>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</si>
  <si>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</si>
  <si>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</si>
  <si>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</si>
  <si>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</si>
  <si>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</si>
  <si>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</si>
  <si>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</si>
  <si>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</si>
  <si>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</si>
  <si>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</si>
  <si>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</si>
  <si>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</si>
  <si>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</si>
  <si>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</si>
  <si>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</si>
  <si>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</si>
  <si>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</si>
  <si>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</si>
  <si>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</si>
  <si>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</si>
  <si>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</si>
  <si>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</si>
  <si>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</si>
  <si>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</si>
  <si>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</si>
  <si>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</si>
  <si>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</si>
  <si>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</si>
  <si>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</si>
  <si>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</si>
  <si>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</si>
  <si>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</si>
  <si>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</si>
  <si>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</si>
  <si>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</si>
  <si>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</si>
  <si>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</si>
  <si>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</si>
  <si>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</si>
  <si>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</si>
  <si>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</si>
  <si>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</si>
  <si>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</si>
  <si>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</si>
  <si>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</si>
  <si>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</si>
  <si>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</si>
  <si>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</si>
  <si>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</si>
  <si>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</si>
  <si>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</si>
  <si>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</si>
  <si>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</si>
  <si>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</si>
  <si>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</si>
  <si>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</si>
  <si>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</si>
  <si>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</si>
  <si>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</si>
  <si>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</si>
  <si>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</si>
  <si>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</si>
  <si>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</si>
  <si>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</si>
  <si>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</si>
  <si>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</si>
  <si>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</si>
  <si>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</si>
  <si>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</si>
  <si>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</si>
  <si>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</si>
  <si>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</si>
  <si>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</si>
  <si>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</si>
  <si>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</si>
  <si>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</si>
  <si>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</si>
  <si>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</si>
  <si>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</si>
  <si>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</si>
  <si>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</si>
  <si>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</si>
  <si>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</si>
  <si>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</si>
  <si>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</si>
  <si>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</si>
  <si>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</si>
  <si>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</si>
  <si>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</si>
  <si>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</si>
  <si>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</si>
  <si>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</si>
  <si>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</si>
  <si>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</si>
  <si>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</si>
  <si>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</si>
  <si>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</si>
  <si>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</si>
  <si>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</si>
  <si>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</si>
  <si>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</si>
  <si>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</si>
  <si>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</si>
  <si>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</si>
  <si>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</si>
  <si>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</si>
  <si>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</si>
  <si>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</si>
  <si>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</si>
  <si>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</si>
  <si>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</si>
  <si>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</si>
  <si>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</si>
  <si>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</si>
  <si>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</si>
  <si>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</si>
  <si>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</si>
  <si>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</si>
  <si>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</si>
  <si>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</si>
  <si>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</si>
  <si>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</si>
  <si>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</si>
  <si>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</si>
  <si>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</si>
  <si>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</si>
  <si>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</si>
  <si>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</si>
  <si>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</si>
  <si>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</si>
  <si>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</si>
  <si>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</si>
  <si>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</si>
  <si>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</si>
  <si>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</si>
  <si>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</si>
  <si>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</si>
  <si>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</si>
  <si>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</si>
  <si>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</si>
  <si>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</si>
  <si>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</si>
  <si>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</si>
  <si>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</si>
  <si>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</si>
  <si>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</si>
  <si>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</si>
  <si>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</si>
  <si>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</si>
  <si>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</si>
  <si>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</si>
  <si>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</si>
  <si>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</si>
  <si>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</si>
  <si>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</si>
  <si>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</si>
  <si>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</si>
  <si>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</si>
  <si>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</si>
  <si>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</si>
  <si>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</si>
  <si>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</si>
  <si>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</si>
  <si>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</si>
  <si>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</si>
  <si>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</si>
  <si>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</si>
  <si>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</si>
  <si>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</si>
  <si>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</si>
  <si>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</si>
  <si>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</si>
  <si>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</si>
  <si>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</si>
  <si>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</si>
  <si>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</si>
  <si>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</si>
  <si>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</si>
  <si>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</si>
  <si>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</si>
  <si>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</si>
  <si>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</si>
  <si>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</si>
  <si>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</si>
  <si>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</si>
  <si>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</si>
  <si>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</si>
  <si>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</si>
  <si>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</si>
  <si>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</si>
  <si>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</si>
  <si>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</si>
  <si>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</si>
  <si>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</si>
  <si>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</si>
  <si>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</si>
  <si>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</si>
  <si>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</si>
  <si>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</si>
  <si>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</si>
  <si>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</si>
  <si>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</si>
  <si>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</si>
  <si>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</si>
  <si>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</si>
  <si>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</si>
  <si>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</si>
  <si>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</si>
  <si>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</si>
  <si>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</si>
  <si>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</si>
  <si>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</si>
  <si>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</si>
  <si>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</si>
  <si>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</si>
  <si>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</si>
  <si>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</si>
  <si>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</si>
  <si>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</si>
  <si>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</si>
  <si>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</si>
  <si>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</si>
  <si>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</si>
  <si>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</si>
  <si>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</si>
  <si>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</si>
  <si>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</si>
  <si>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</si>
  <si>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</si>
  <si>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</si>
  <si>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</si>
  <si>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</si>
  <si>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</si>
  <si>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</si>
  <si>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</si>
  <si>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</si>
  <si>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</si>
  <si>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</si>
  <si>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</si>
  <si>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</si>
  <si>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</si>
  <si>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</si>
  <si>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</si>
  <si>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</si>
  <si>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</si>
  <si>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</si>
  <si>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</si>
  <si>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</si>
  <si>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</si>
  <si>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</si>
  <si>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</si>
  <si>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</si>
  <si>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</si>
  <si>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</si>
  <si>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</si>
  <si>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</si>
  <si>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</si>
  <si>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</si>
  <si>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</si>
  <si>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</si>
  <si>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</si>
  <si>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</si>
  <si>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</si>
  <si>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</si>
  <si>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</si>
  <si>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</si>
  <si>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</si>
  <si>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</si>
  <si>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</si>
  <si>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</si>
  <si>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</si>
  <si>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</si>
  <si>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</si>
  <si>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</si>
  <si>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</si>
  <si>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</si>
  <si>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</si>
  <si>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</si>
  <si>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</si>
  <si>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</si>
  <si>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</si>
  <si>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</si>
  <si>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</si>
  <si>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</si>
  <si>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</si>
  <si>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</si>
  <si>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</si>
  <si>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</si>
  <si>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</si>
  <si>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</si>
  <si>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</si>
  <si>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</si>
  <si>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</si>
  <si>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</si>
  <si>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</si>
  <si>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</si>
  <si>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</si>
  <si>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</si>
  <si>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</si>
  <si>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</si>
  <si>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</si>
  <si>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</si>
  <si>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</si>
  <si>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</si>
  <si>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</si>
  <si>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</si>
  <si>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</si>
  <si>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</si>
  <si>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</si>
  <si>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</si>
  <si>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</si>
  <si>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</si>
  <si>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</si>
  <si>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</si>
  <si>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</si>
  <si>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</si>
  <si>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</si>
  <si>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</si>
  <si>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</si>
  <si>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</si>
  <si>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</si>
  <si>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</si>
  <si>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</si>
  <si>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</si>
  <si>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</si>
  <si>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</si>
  <si>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</si>
  <si>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</si>
  <si>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</si>
  <si>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</si>
  <si>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</si>
  <si>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</si>
  <si>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</si>
  <si>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</si>
  <si>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</si>
  <si>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</si>
  <si>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</si>
  <si>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</si>
  <si>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</si>
  <si>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</si>
  <si>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</si>
  <si>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</si>
  <si>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</si>
  <si>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</si>
  <si>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</si>
  <si>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</si>
  <si>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</si>
  <si>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</si>
  <si>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</si>
  <si>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</si>
  <si>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</si>
  <si>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</si>
  <si>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</si>
  <si>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</si>
  <si>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</si>
  <si>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</si>
  <si>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</si>
  <si>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</si>
  <si>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</si>
  <si>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</si>
  <si>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</si>
  <si>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</si>
  <si>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</si>
  <si>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</si>
  <si>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</si>
  <si>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</si>
  <si>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</si>
  <si>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</si>
  <si>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</si>
  <si>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</si>
  <si>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</si>
  <si>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</si>
  <si>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</si>
  <si>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</si>
  <si>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</si>
  <si>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</si>
  <si>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</si>
  <si>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</si>
  <si>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</si>
  <si>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</si>
  <si>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</si>
  <si>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</si>
  <si>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</si>
  <si>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</si>
  <si>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</si>
  <si>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</si>
  <si>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</si>
  <si>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</si>
  <si>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</si>
  <si>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</si>
  <si>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</si>
  <si>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</si>
  <si>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</si>
  <si>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</si>
  <si>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</si>
  <si>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</si>
  <si>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</si>
  <si>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</si>
  <si>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</si>
  <si>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</si>
  <si>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</si>
  <si>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</si>
  <si>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</si>
  <si>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</si>
  <si>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</si>
  <si>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</si>
  <si>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</si>
  <si>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</si>
  <si>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</si>
  <si>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</si>
  <si>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</si>
  <si>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</si>
  <si>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</si>
  <si>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</si>
  <si>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</si>
  <si>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</si>
  <si>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</si>
  <si>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</si>
  <si>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</si>
  <si>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</si>
  <si>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</si>
  <si>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</si>
  <si>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</si>
  <si>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</si>
  <si>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</si>
  <si>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</si>
  <si>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</si>
  <si>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</si>
  <si>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</si>
  <si>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</si>
  <si>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</si>
  <si>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</si>
  <si>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</si>
  <si>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</si>
  <si>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</si>
  <si>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</si>
  <si>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</si>
  <si>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</si>
  <si>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</si>
  <si>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</si>
  <si>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</si>
  <si>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</si>
  <si>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</si>
  <si>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</si>
  <si>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</si>
  <si>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</si>
  <si>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</si>
  <si>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</si>
  <si>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</si>
  <si>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</si>
  <si>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</si>
  <si>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</si>
  <si>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</si>
  <si>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</si>
  <si>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</si>
  <si>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</si>
  <si>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</si>
  <si>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</si>
  <si>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</si>
  <si>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</si>
  <si>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</si>
  <si>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</si>
  <si>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</si>
  <si>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</si>
  <si>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</si>
  <si>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</si>
  <si>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</si>
  <si>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</si>
  <si>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</si>
  <si>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</si>
  <si>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</si>
  <si>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</si>
  <si>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</si>
  <si>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</si>
  <si>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</si>
  <si>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</si>
  <si>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</si>
  <si>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</si>
  <si>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</si>
  <si>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</si>
  <si>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</si>
  <si>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</si>
  <si>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</si>
  <si>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</si>
  <si>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</si>
  <si>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</si>
  <si>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</si>
  <si>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</si>
  <si>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</si>
  <si>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</si>
  <si>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</si>
  <si>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</si>
  <si>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</si>
  <si>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</si>
  <si>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</si>
  <si>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</si>
  <si>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</si>
  <si>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</si>
  <si>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</si>
  <si>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</si>
  <si>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</si>
  <si>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</si>
  <si>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</si>
  <si>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</si>
  <si>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</si>
  <si>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</si>
  <si>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</si>
  <si>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</si>
  <si>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</si>
  <si>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</si>
  <si>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</si>
  <si>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</si>
  <si>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</si>
  <si>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</si>
  <si>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</si>
  <si>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</si>
  <si>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</si>
  <si>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</si>
  <si>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</si>
  <si>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</si>
  <si>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</si>
  <si>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</si>
  <si>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</si>
  <si>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</si>
  <si>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</si>
  <si>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</si>
  <si>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</si>
  <si>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</si>
  <si>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</si>
  <si>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</si>
  <si>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</si>
  <si>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</si>
  <si>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</si>
  <si>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</si>
  <si>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</si>
  <si>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</si>
  <si>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</si>
  <si>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</si>
  <si>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</si>
  <si>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</si>
  <si>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</si>
  <si>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</si>
  <si>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</si>
  <si>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</si>
  <si>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</si>
  <si>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</si>
  <si>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</si>
  <si>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</si>
  <si>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</si>
  <si>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</si>
  <si>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</si>
  <si>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</si>
  <si>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</si>
  <si>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</si>
  <si>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</si>
  <si>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</si>
  <si>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</si>
  <si>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</si>
  <si>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</si>
  <si>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</si>
  <si>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</si>
  <si>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</si>
  <si>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</si>
  <si>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</si>
  <si>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</si>
  <si>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</si>
  <si>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</si>
  <si>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</si>
  <si>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</si>
  <si>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</si>
  <si>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</si>
  <si>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</si>
  <si>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</si>
  <si>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</si>
  <si>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</si>
  <si>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</si>
  <si>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</si>
  <si>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</si>
  <si>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</si>
  <si>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</si>
  <si>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</si>
  <si>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</si>
  <si>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</si>
  <si>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</si>
  <si>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</si>
  <si>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</si>
  <si>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</si>
  <si>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</si>
  <si>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</si>
  <si>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</si>
  <si>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</si>
  <si>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</si>
  <si>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</si>
  <si>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</si>
  <si>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</si>
  <si>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</si>
  <si>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</si>
  <si>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</si>
  <si>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</si>
  <si>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</si>
  <si>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</si>
  <si>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</si>
  <si>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</si>
  <si>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</si>
  <si>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</si>
  <si>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</si>
  <si>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</si>
  <si>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</si>
  <si>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</si>
  <si>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</si>
  <si>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</si>
  <si>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</si>
  <si>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</si>
  <si>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</si>
  <si>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</si>
  <si>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</si>
  <si>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</si>
  <si>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</si>
  <si>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</si>
  <si>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</si>
  <si>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</si>
  <si>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</si>
  <si>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</si>
  <si>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</si>
  <si>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</si>
  <si>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</si>
  <si>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</si>
  <si>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</si>
  <si>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</si>
  <si>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</si>
  <si>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</si>
  <si>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</si>
  <si>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</si>
  <si>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</si>
  <si>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</si>
  <si>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</si>
  <si>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</si>
  <si>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</si>
  <si>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</si>
  <si>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</si>
  <si>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</si>
  <si>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</si>
  <si>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</si>
  <si>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</si>
  <si>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</si>
  <si>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</si>
  <si>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</si>
  <si>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</si>
  <si>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</si>
  <si>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</si>
  <si>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</si>
  <si>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</si>
  <si>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</si>
  <si>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</si>
  <si>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</si>
  <si>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</si>
  <si>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</si>
  <si>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</si>
  <si>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</si>
  <si>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</si>
  <si>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</si>
  <si>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</si>
  <si>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</si>
  <si>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</si>
  <si>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</si>
  <si>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</si>
  <si>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</si>
  <si>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</si>
  <si>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</si>
  <si>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</si>
  <si>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</si>
  <si>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</si>
  <si>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</si>
  <si>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</si>
  <si>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</si>
  <si>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</si>
  <si>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</si>
  <si>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</si>
  <si>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</si>
  <si>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</si>
  <si>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</si>
  <si>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</si>
  <si>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</si>
  <si>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</si>
  <si>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</si>
  <si>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</si>
  <si>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</si>
  <si>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</si>
  <si>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</si>
  <si>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</si>
  <si>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</si>
  <si>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</si>
  <si>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</si>
  <si>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</si>
  <si>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</si>
  <si>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</si>
  <si>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</si>
  <si>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</si>
  <si>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</si>
  <si>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</si>
  <si>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</si>
  <si>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</si>
  <si>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</si>
  <si>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</si>
  <si>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</si>
  <si>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</si>
  <si>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</si>
  <si>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</si>
  <si>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</si>
  <si>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</si>
  <si>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</si>
  <si>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</si>
  <si>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</si>
  <si>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</si>
  <si>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</si>
  <si>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</si>
  <si>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</si>
  <si>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</si>
  <si>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</si>
  <si>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</si>
  <si>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</si>
  <si>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</si>
  <si>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</si>
  <si>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</si>
  <si>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</si>
  <si>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</si>
  <si>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</si>
  <si>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</si>
  <si>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</si>
  <si>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</si>
  <si>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</si>
  <si>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</si>
  <si>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</si>
  <si>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</si>
  <si>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</si>
  <si>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</si>
  <si>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</si>
  <si>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</si>
  <si>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</si>
  <si>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</si>
  <si>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</si>
  <si>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</si>
  <si>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</si>
  <si>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</si>
  <si>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</si>
  <si>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</si>
  <si>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</si>
  <si>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</si>
  <si>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</si>
  <si>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</si>
  <si>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</si>
  <si>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</si>
  <si>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</si>
  <si>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</si>
  <si>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</si>
  <si>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</si>
  <si>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</si>
  <si>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</si>
  <si>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</si>
  <si>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</si>
  <si>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</si>
  <si>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</si>
  <si>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</si>
  <si>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</si>
  <si>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</si>
  <si>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</si>
  <si>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</si>
  <si>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</si>
  <si>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</si>
  <si>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</si>
  <si>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</si>
  <si>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</si>
  <si>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</si>
  <si>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</si>
  <si>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</si>
  <si>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</si>
  <si>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</si>
  <si>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</si>
  <si>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</si>
  <si>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</si>
  <si>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</si>
  <si>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</si>
  <si>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</si>
  <si>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</si>
  <si>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</si>
  <si>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</si>
  <si>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</si>
  <si>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</si>
  <si>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</si>
  <si>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</si>
  <si>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</si>
  <si>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</si>
  <si>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</si>
  <si>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</si>
  <si>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</si>
  <si>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</si>
  <si>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</si>
  <si>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</si>
  <si>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</si>
  <si>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</si>
  <si>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</si>
  <si>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</si>
  <si>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</si>
  <si>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</si>
  <si>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</si>
  <si>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</si>
  <si>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</si>
  <si>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</si>
  <si>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</si>
  <si>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</si>
  <si>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</si>
  <si>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</si>
  <si>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</si>
  <si>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</si>
  <si>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</si>
  <si>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</si>
  <si>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</si>
  <si>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</si>
  <si>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</si>
  <si>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</si>
  <si>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</si>
  <si>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</si>
  <si>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</si>
  <si>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</si>
  <si>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</si>
  <si>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</si>
  <si>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</si>
  <si>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</si>
  <si>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</si>
  <si>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</si>
  <si>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</si>
  <si>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</si>
  <si>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</si>
  <si>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</si>
  <si>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</si>
  <si>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</si>
  <si>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</si>
  <si>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</si>
  <si>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</si>
  <si>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</si>
  <si>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</si>
  <si>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</si>
  <si>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</si>
  <si>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</si>
  <si>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</si>
  <si>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</si>
  <si>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</si>
  <si>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</si>
  <si>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</si>
  <si>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</si>
  <si>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</si>
  <si>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</si>
  <si>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</si>
  <si>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</si>
  <si>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</si>
  <si>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</si>
  <si>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</si>
  <si>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</si>
  <si>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</si>
  <si>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</si>
  <si>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</si>
  <si>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</si>
  <si>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</si>
  <si>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</si>
  <si>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</si>
  <si>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</si>
  <si>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</si>
  <si>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</si>
  <si>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</si>
  <si>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</si>
  <si>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</si>
  <si>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</si>
  <si>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</si>
  <si>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</si>
  <si>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</si>
  <si>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</si>
  <si>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</si>
  <si>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</si>
  <si>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</si>
  <si>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</si>
  <si>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</si>
  <si>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</si>
  <si>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</si>
  <si>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</si>
  <si>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</si>
  <si>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</si>
  <si>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</si>
  <si>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</si>
  <si>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</si>
  <si>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</si>
  <si>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</si>
  <si>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</si>
  <si>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</si>
  <si>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</si>
  <si>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</si>
  <si>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</si>
  <si>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</si>
  <si>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</si>
  <si>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</si>
  <si>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</si>
  <si>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</si>
  <si>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</si>
  <si>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</si>
  <si>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</si>
  <si>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</si>
  <si>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</si>
  <si>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</si>
  <si>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</si>
  <si>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</si>
  <si>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</si>
  <si>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</si>
  <si>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</si>
  <si>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</si>
  <si>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</si>
  <si>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</si>
  <si>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</si>
  <si>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</si>
  <si>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</si>
  <si>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</si>
  <si>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</si>
  <si>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</si>
  <si>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</si>
  <si>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</si>
  <si>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</si>
  <si>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</si>
  <si>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</si>
  <si>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</si>
  <si>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</si>
  <si>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</si>
  <si>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</si>
  <si>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</si>
  <si>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</si>
  <si>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</si>
  <si>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</si>
  <si>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</si>
  <si>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</si>
  <si>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</si>
  <si>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</si>
  <si>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</si>
  <si>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</si>
  <si>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</si>
  <si>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</si>
  <si>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</si>
  <si>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</si>
  <si>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</si>
  <si>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</si>
  <si>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</si>
  <si>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</si>
  <si>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</si>
  <si>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</si>
  <si>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</si>
  <si>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</si>
  <si>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</si>
  <si>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</si>
  <si>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</si>
  <si>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</si>
  <si>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</si>
  <si>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</si>
  <si>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</si>
  <si>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</si>
  <si>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</si>
  <si>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</si>
  <si>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</si>
  <si>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</si>
  <si>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</si>
  <si>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</si>
  <si>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</si>
  <si>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</si>
  <si>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</si>
  <si>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</si>
  <si>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</si>
  <si>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</si>
  <si>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</si>
  <si>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</si>
  <si>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</si>
  <si>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</si>
  <si>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</si>
  <si>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</si>
  <si>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</si>
  <si>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</si>
  <si>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</si>
  <si>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</si>
  <si>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</si>
  <si>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</si>
  <si>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</si>
  <si>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</si>
  <si>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</si>
  <si>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</si>
  <si>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</si>
  <si>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</si>
  <si>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</si>
  <si>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</si>
  <si>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</si>
  <si>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</si>
  <si>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</si>
  <si>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</si>
  <si>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</si>
  <si>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</si>
  <si>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</si>
  <si>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</si>
  <si>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</si>
  <si>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</si>
  <si>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</si>
  <si>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</si>
  <si>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</si>
  <si>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</si>
  <si>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</si>
  <si>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</si>
  <si>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</si>
  <si>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</si>
  <si>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</si>
  <si>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</si>
  <si>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</si>
  <si>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</si>
  <si>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</si>
  <si>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</si>
  <si>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</si>
  <si>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</si>
  <si>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</si>
  <si>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</si>
  <si>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</si>
  <si>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</si>
  <si>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</si>
  <si>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</si>
  <si>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</si>
  <si>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</si>
  <si>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</si>
  <si>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</si>
  <si>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</si>
  <si>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</si>
  <si>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</si>
  <si>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</si>
  <si>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</si>
  <si>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</si>
  <si>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</si>
  <si>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</si>
  <si>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</si>
  <si>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</si>
  <si>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</si>
  <si>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</si>
  <si>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</si>
  <si>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</si>
  <si>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</si>
  <si>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</si>
  <si>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</si>
  <si>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</si>
  <si>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</si>
  <si>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</si>
  <si>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</si>
  <si>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</si>
  <si>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</si>
  <si>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</si>
  <si>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</si>
  <si>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</si>
  <si>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</si>
  <si>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</si>
  <si>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</si>
  <si>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</si>
  <si>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</si>
  <si>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</si>
  <si>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</si>
  <si>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</si>
  <si>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</si>
  <si>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</si>
  <si>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</si>
  <si>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</si>
  <si>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</si>
  <si>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</si>
  <si>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</si>
  <si>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</si>
  <si>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</si>
  <si>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</si>
  <si>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</si>
  <si>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</si>
  <si>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</si>
  <si>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</si>
  <si>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</si>
  <si>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</si>
  <si>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</si>
  <si>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</si>
  <si>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</si>
  <si>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</si>
  <si>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</si>
  <si>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</si>
  <si>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</si>
  <si>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</si>
  <si>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</si>
  <si>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</si>
  <si>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</si>
  <si>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</si>
  <si>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</si>
  <si>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</si>
  <si>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</si>
  <si>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</si>
  <si>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</si>
  <si>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</si>
  <si>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</si>
  <si>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</si>
  <si>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</si>
  <si>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</si>
  <si>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</si>
  <si>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</si>
  <si>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</si>
  <si>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</si>
  <si>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</si>
  <si>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</si>
  <si>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</si>
  <si>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</si>
  <si>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</si>
  <si>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</si>
  <si>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</si>
  <si>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</si>
  <si>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</si>
  <si>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</si>
  <si>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</si>
  <si>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</si>
  <si>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</si>
  <si>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</si>
  <si>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</si>
  <si>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</si>
  <si>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</si>
  <si>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</si>
  <si>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</si>
  <si>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</si>
  <si>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</si>
  <si>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</si>
  <si>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</si>
  <si>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</si>
  <si>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</si>
  <si>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</si>
  <si>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</si>
  <si>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</si>
  <si>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</si>
  <si>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</si>
  <si>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</si>
  <si>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</si>
  <si>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</si>
  <si>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</si>
  <si>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</si>
  <si>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</si>
  <si>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</si>
  <si>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</si>
  <si>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</si>
  <si>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</si>
  <si>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</si>
  <si>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</si>
  <si>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</si>
  <si>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</si>
  <si>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</si>
  <si>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</si>
  <si>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</si>
  <si>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</si>
  <si>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</si>
  <si>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</si>
  <si>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</si>
  <si>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</si>
  <si>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</si>
  <si>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</si>
  <si>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</si>
  <si>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</si>
  <si>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</si>
  <si>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</si>
  <si>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</si>
  <si>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</si>
  <si>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</si>
  <si>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</si>
  <si>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</si>
  <si>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</si>
  <si>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</si>
  <si>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</si>
  <si>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</si>
  <si>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</si>
  <si>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</si>
  <si>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</si>
  <si>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</si>
  <si>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</si>
  <si>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</si>
  <si>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</si>
  <si>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</si>
  <si>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</si>
  <si>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</si>
  <si>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</si>
  <si>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</si>
  <si>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</si>
  <si>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</si>
  <si>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</si>
  <si>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</si>
  <si>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</si>
  <si>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</si>
  <si>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</si>
  <si>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</si>
  <si>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</si>
  <si>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</si>
  <si>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</si>
  <si>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</si>
  <si>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</si>
  <si>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</si>
  <si>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</si>
  <si>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</si>
  <si>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</si>
  <si>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</si>
  <si>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</si>
  <si>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</si>
  <si>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</si>
  <si>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</si>
  <si>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</si>
  <si>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</si>
  <si>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</si>
  <si>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</si>
  <si>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</si>
  <si>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</si>
  <si>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</si>
  <si>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</si>
  <si>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</si>
  <si>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</si>
  <si>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</si>
  <si>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</si>
  <si>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</si>
  <si>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</si>
  <si>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</si>
  <si>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</si>
  <si>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</si>
  <si>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</si>
  <si>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</si>
  <si>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</si>
  <si>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</si>
  <si>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</si>
  <si>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</si>
  <si>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</si>
  <si>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</si>
  <si>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</si>
  <si>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</si>
  <si>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</si>
  <si>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</si>
  <si>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</si>
  <si>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</si>
  <si>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</si>
  <si>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</si>
  <si>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</si>
  <si>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</si>
  <si>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</si>
  <si>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</si>
  <si>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</si>
  <si>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</si>
  <si>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</si>
  <si>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</si>
  <si>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</si>
  <si>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</si>
  <si>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</si>
  <si>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</si>
  <si>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</si>
  <si>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</si>
  <si>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</si>
  <si>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</si>
  <si>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</si>
  <si>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</si>
  <si>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</si>
  <si>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</si>
  <si>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</si>
  <si>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</si>
  <si>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</si>
  <si>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</si>
  <si>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</si>
  <si>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</si>
  <si>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</si>
  <si>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</si>
  <si>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</si>
  <si>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</si>
  <si>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</si>
  <si>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</si>
  <si>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</si>
  <si>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</si>
  <si>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</si>
  <si>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</si>
  <si>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</si>
  <si>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</si>
  <si>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</si>
  <si>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</si>
  <si>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</si>
  <si>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</si>
  <si>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</si>
  <si>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</si>
  <si>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</si>
  <si>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</si>
  <si>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</si>
  <si>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</si>
  <si>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</si>
  <si>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</si>
  <si>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</si>
  <si>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</si>
  <si>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</si>
  <si>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</si>
  <si>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</si>
  <si>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</si>
  <si>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</si>
  <si>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</si>
  <si>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</si>
  <si>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</si>
  <si>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</si>
  <si>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</si>
  <si>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</si>
  <si>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</si>
  <si>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</si>
  <si>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</si>
  <si>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</si>
  <si>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</si>
  <si>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</si>
  <si>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</si>
  <si>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</si>
  <si>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</si>
  <si>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</si>
  <si>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</si>
  <si>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</si>
  <si>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</si>
  <si>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</si>
  <si>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</si>
  <si>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</si>
  <si>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</si>
  <si>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</si>
  <si>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</si>
  <si>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</si>
  <si>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</si>
  <si>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</si>
  <si>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</si>
  <si>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</si>
  <si>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</si>
  <si>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</si>
  <si>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</si>
  <si>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</si>
  <si>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</si>
  <si>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</si>
  <si>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</si>
  <si>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</si>
  <si>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</si>
  <si>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</si>
  <si>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</si>
  <si>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</si>
  <si>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</si>
  <si>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</si>
  <si>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</si>
  <si>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</si>
  <si>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</si>
  <si>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</si>
  <si>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</si>
  <si>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</si>
  <si>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</si>
  <si>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</si>
  <si>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</si>
  <si>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</si>
  <si>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</si>
  <si>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</si>
  <si>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</si>
  <si>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</si>
  <si>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</si>
  <si>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</si>
  <si>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</si>
  <si>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</si>
  <si>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</si>
  <si>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</si>
  <si>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</si>
  <si>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</si>
  <si>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</si>
  <si>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</si>
  <si>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</si>
  <si>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</si>
  <si>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</si>
  <si>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</si>
  <si>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</si>
  <si>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</si>
  <si>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</si>
  <si>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</si>
  <si>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</si>
  <si>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</si>
  <si>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</si>
  <si>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</si>
  <si>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</si>
  <si>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</si>
  <si>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</si>
  <si>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</si>
  <si>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</si>
  <si>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</si>
  <si>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</si>
  <si>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</si>
  <si>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</si>
  <si>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</si>
  <si>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</si>
  <si>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</si>
  <si>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</si>
  <si>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</si>
  <si>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</si>
  <si>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</si>
  <si>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</si>
  <si>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</si>
  <si>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</si>
  <si>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</si>
  <si>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</si>
  <si>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</si>
  <si>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</si>
  <si>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</si>
  <si>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</si>
  <si>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</si>
  <si>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</si>
  <si>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</si>
  <si>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</si>
  <si>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</si>
  <si>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</si>
  <si>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</si>
  <si>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</si>
  <si>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</si>
  <si>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</si>
  <si>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</si>
  <si>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</si>
  <si>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</si>
  <si>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</si>
  <si>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</si>
  <si>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</si>
  <si>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</si>
  <si>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</si>
  <si>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</si>
  <si>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</si>
  <si>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</si>
  <si>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</si>
  <si>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</si>
  <si>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</si>
  <si>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</si>
  <si>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</si>
  <si>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</si>
  <si>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</si>
  <si>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</si>
  <si>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</si>
  <si>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</si>
  <si>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</si>
  <si>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</si>
  <si>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</si>
  <si>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</si>
  <si>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</si>
  <si>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</si>
  <si>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</si>
  <si>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</si>
  <si>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</si>
  <si>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</si>
  <si>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</si>
  <si>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</si>
  <si>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</si>
  <si>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</si>
  <si>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</si>
  <si>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</si>
  <si>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</si>
  <si>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</si>
  <si>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</si>
  <si>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</si>
  <si>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</si>
  <si>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</si>
  <si>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</si>
  <si>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</si>
  <si>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</si>
  <si>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</si>
  <si>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</si>
  <si>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</si>
  <si>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</si>
  <si>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</si>
  <si>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</si>
  <si>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</si>
  <si>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</si>
  <si>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</si>
  <si>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</si>
  <si>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</si>
  <si>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</si>
  <si>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</si>
  <si>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</si>
  <si>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</si>
  <si>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</si>
  <si>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</si>
  <si>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</si>
  <si>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</si>
  <si>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</si>
  <si>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</si>
  <si>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</si>
  <si>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</si>
  <si>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</si>
  <si>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</si>
  <si>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</si>
  <si>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</si>
  <si>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</si>
  <si>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</si>
  <si>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</si>
  <si>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</si>
  <si>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</si>
  <si>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</si>
  <si>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</si>
  <si>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</si>
  <si>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</si>
  <si>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</si>
  <si>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</si>
  <si>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</si>
  <si>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</si>
  <si>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</si>
  <si>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</si>
  <si>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</si>
  <si>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</si>
  <si>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</si>
  <si>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</si>
  <si>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</si>
  <si>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</si>
  <si>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</si>
  <si>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</si>
  <si>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</si>
  <si>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</si>
  <si>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</si>
  <si>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</si>
  <si>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</si>
  <si>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</si>
  <si>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</si>
  <si>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</si>
  <si>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</si>
  <si>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</si>
  <si>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</si>
  <si>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</si>
  <si>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</si>
  <si>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</si>
  <si>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</si>
  <si>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</si>
  <si>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</si>
  <si>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</si>
  <si>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</si>
  <si>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</si>
  <si>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</si>
  <si>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</si>
  <si>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</si>
  <si>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</si>
  <si>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</si>
  <si>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</si>
  <si>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</si>
  <si>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</si>
  <si>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</si>
  <si>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</si>
  <si>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</si>
  <si>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</si>
  <si>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</si>
  <si>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</si>
  <si>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</si>
  <si>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</si>
  <si>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</si>
  <si>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</si>
  <si>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</si>
  <si>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</si>
  <si>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</si>
  <si>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</si>
  <si>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</si>
  <si>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</si>
  <si>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</si>
  <si>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</si>
  <si>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</si>
  <si>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</si>
  <si>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</si>
  <si>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</si>
  <si>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</si>
  <si>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</si>
  <si>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</si>
  <si>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</si>
  <si>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</si>
  <si>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</si>
  <si>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</si>
  <si>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</si>
  <si>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</si>
  <si>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</si>
  <si>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</si>
  <si>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</si>
  <si>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</si>
  <si>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</si>
  <si>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</si>
  <si>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</si>
  <si>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</si>
  <si>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</si>
  <si>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</si>
  <si>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</si>
  <si>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</si>
  <si>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</si>
  <si>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</si>
  <si>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</si>
  <si>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</si>
  <si>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</si>
  <si>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</si>
  <si>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</si>
  <si>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</si>
  <si>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</si>
  <si>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</si>
  <si>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</si>
  <si>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</si>
  <si>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</si>
  <si>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</si>
  <si>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</si>
  <si>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</si>
  <si>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</si>
  <si>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</si>
  <si>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</si>
  <si>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</si>
  <si>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</si>
  <si>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</si>
  <si>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</si>
  <si>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</si>
  <si>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</si>
  <si>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</si>
  <si>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</si>
  <si>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</si>
  <si>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</si>
  <si>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</si>
  <si>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</si>
  <si>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</si>
  <si>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</si>
  <si>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</si>
  <si>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</si>
  <si>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</si>
  <si>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</si>
  <si>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</si>
  <si>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</si>
  <si>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</si>
  <si>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</si>
  <si>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</si>
  <si>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</si>
  <si>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</si>
  <si>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</si>
  <si>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</si>
  <si>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</si>
  <si>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</si>
  <si>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</si>
  <si>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</si>
  <si>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</si>
  <si>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</si>
  <si>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</si>
  <si>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</si>
  <si>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</si>
  <si>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</si>
  <si>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</si>
  <si>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</si>
  <si>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</si>
  <si>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</si>
  <si>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</si>
  <si>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</si>
  <si>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</si>
  <si>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</si>
  <si>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</si>
  <si>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</si>
  <si>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</si>
  <si>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</si>
  <si>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</si>
  <si>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</si>
  <si>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</si>
  <si>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</si>
  <si>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</si>
  <si>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</si>
  <si>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</si>
  <si>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</si>
  <si>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</si>
  <si>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</si>
  <si>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</si>
  <si>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</si>
  <si>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</si>
  <si>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</si>
  <si>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</si>
  <si>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</si>
  <si>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</si>
  <si>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</si>
  <si>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</si>
  <si>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</si>
  <si>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</si>
  <si>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</si>
  <si>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</si>
  <si>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</si>
  <si>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</si>
  <si>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</si>
  <si>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</si>
  <si>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</si>
  <si>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</si>
  <si>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</si>
  <si>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</si>
  <si>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</si>
  <si>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</si>
  <si>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</si>
  <si>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</si>
  <si>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</si>
  <si>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</si>
  <si>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</si>
  <si>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</si>
  <si>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</si>
  <si>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</si>
  <si>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</si>
  <si>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</si>
  <si>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</si>
  <si>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</si>
  <si>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</si>
  <si>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</si>
  <si>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</si>
  <si>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</si>
  <si>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</si>
  <si>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</si>
  <si>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</si>
  <si>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</si>
  <si>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</si>
  <si>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</si>
  <si>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</si>
  <si>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</si>
  <si>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</si>
  <si>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</si>
  <si>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</si>
  <si>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</si>
  <si>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</si>
  <si>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</si>
  <si>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</si>
  <si>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</si>
  <si>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</si>
  <si>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</si>
  <si>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</si>
  <si>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</si>
  <si>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</si>
  <si>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</si>
  <si>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</si>
  <si>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</si>
  <si>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</si>
  <si>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</si>
  <si>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</si>
  <si>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</si>
  <si>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</si>
  <si>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</si>
  <si>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</si>
  <si>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</si>
  <si>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</si>
  <si>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</si>
  <si>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</si>
  <si>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</si>
  <si>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</si>
  <si>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</si>
  <si>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</si>
  <si>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</si>
  <si>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</si>
  <si>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</si>
  <si>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</si>
  <si>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</si>
  <si>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</si>
  <si>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</si>
  <si>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</si>
  <si>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</si>
  <si>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</si>
  <si>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</si>
  <si>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</si>
  <si>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</si>
  <si>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</si>
  <si>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</si>
  <si>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</si>
  <si>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</si>
  <si>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</si>
  <si>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</si>
  <si>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</si>
  <si>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</si>
  <si>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</si>
  <si>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</si>
  <si>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</si>
  <si>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</si>
  <si>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</si>
  <si>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</si>
  <si>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</si>
  <si>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</si>
  <si>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</si>
  <si>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</si>
  <si>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</si>
  <si>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</si>
  <si>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</si>
  <si>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</si>
  <si>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</si>
  <si>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</si>
  <si>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</si>
  <si>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</si>
  <si>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</si>
  <si>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</si>
  <si>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</si>
  <si>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</si>
  <si>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</si>
  <si>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</si>
  <si>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</si>
  <si>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</si>
  <si>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</si>
  <si>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</si>
  <si>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</si>
  <si>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</si>
  <si>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</si>
  <si>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</si>
  <si>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</si>
  <si>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</si>
  <si>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</si>
  <si>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</si>
  <si>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</si>
  <si>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</si>
  <si>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</si>
  <si>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</si>
  <si>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</si>
  <si>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</si>
  <si>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</si>
  <si>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</si>
  <si>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</si>
  <si>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</si>
  <si>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</si>
  <si>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</si>
  <si>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</si>
  <si>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</si>
  <si>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</si>
  <si>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</si>
  <si>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</si>
  <si>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</si>
  <si>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</si>
  <si>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</si>
  <si>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</si>
  <si>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</si>
  <si>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</si>
  <si>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</si>
  <si>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</si>
  <si>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</si>
  <si>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</si>
  <si>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</si>
  <si>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</si>
  <si>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</si>
  <si>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</si>
  <si>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</si>
  <si>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</si>
  <si>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</si>
  <si>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</si>
  <si>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</si>
  <si>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</si>
  <si>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</si>
  <si>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</si>
  <si>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</si>
  <si>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</si>
  <si>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</si>
  <si>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</si>
  <si>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</si>
  <si>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</si>
  <si>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</si>
  <si>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</si>
  <si>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</si>
  <si>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</si>
  <si>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</si>
  <si>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</si>
  <si>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</si>
  <si>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</si>
  <si>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</si>
  <si>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</si>
  <si>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</si>
  <si>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</si>
  <si>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</si>
  <si>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</si>
  <si>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</si>
  <si>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</si>
  <si>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</si>
  <si>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</si>
  <si>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</si>
  <si>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</si>
  <si>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</si>
  <si>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</si>
  <si>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</si>
  <si>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</si>
  <si>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</si>
  <si>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</si>
  <si>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</si>
  <si>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</si>
  <si>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</si>
  <si>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</si>
  <si>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</si>
  <si>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</si>
  <si>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</si>
  <si>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</si>
  <si>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</si>
  <si>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</si>
  <si>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</si>
  <si>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</si>
  <si>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</si>
  <si>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</si>
  <si>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</si>
  <si>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</si>
  <si>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</si>
  <si>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</si>
  <si>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</si>
  <si>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</si>
  <si>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</si>
  <si>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</si>
  <si>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</si>
  <si>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</si>
  <si>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</si>
  <si>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</si>
  <si>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</si>
  <si>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</si>
  <si>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</si>
  <si>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</si>
  <si>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</si>
  <si>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</si>
  <si>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</si>
  <si>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</si>
  <si>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</si>
  <si>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</si>
  <si>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</si>
  <si>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</si>
  <si>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</si>
  <si>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</si>
  <si>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</si>
  <si>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</si>
  <si>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</si>
  <si>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</si>
  <si>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</si>
  <si>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</si>
  <si>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</si>
  <si>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</si>
  <si>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</si>
  <si>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</si>
  <si>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</si>
  <si>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</si>
  <si>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</si>
  <si>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</si>
  <si>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</si>
  <si>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</si>
  <si>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</si>
  <si>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</si>
  <si>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</si>
  <si>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</si>
  <si>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</si>
  <si>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</si>
  <si>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</si>
  <si>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</si>
  <si>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</si>
  <si>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</si>
  <si>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</si>
  <si>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</si>
  <si>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</si>
  <si>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</si>
  <si>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</si>
  <si>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</si>
  <si>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</si>
  <si>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</si>
  <si>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</si>
  <si>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</si>
  <si>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</si>
  <si>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</si>
  <si>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</si>
  <si>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</si>
  <si>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</si>
  <si>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</si>
  <si>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</si>
  <si>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</si>
  <si>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</si>
  <si>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</si>
  <si>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</si>
  <si>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</si>
  <si>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</si>
  <si>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</si>
  <si>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</si>
  <si>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</si>
  <si>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</si>
  <si>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</si>
  <si>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</si>
  <si>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</si>
  <si>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</si>
  <si>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</si>
  <si>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</si>
  <si>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</si>
  <si>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</si>
  <si>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</si>
  <si>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</si>
  <si>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</si>
  <si>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</si>
  <si>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</si>
  <si>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</si>
  <si>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</si>
  <si>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</si>
  <si>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</si>
  <si>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</si>
  <si>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</si>
  <si>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</si>
  <si>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</si>
  <si>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</si>
  <si>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</si>
  <si>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</si>
  <si>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</si>
  <si>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</si>
  <si>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</si>
  <si>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</si>
  <si>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</si>
  <si>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</si>
  <si>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</si>
  <si>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</si>
  <si>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</si>
  <si>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</si>
  <si>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</si>
  <si>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</si>
  <si>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</si>
  <si>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</si>
  <si>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</si>
  <si>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</si>
  <si>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</si>
  <si>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</si>
  <si>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</si>
  <si>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</si>
  <si>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</si>
  <si>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</si>
  <si>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</si>
  <si>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</si>
  <si>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</si>
  <si>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</si>
  <si>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</si>
  <si>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</si>
  <si>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</si>
  <si>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</si>
  <si>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</si>
  <si>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</si>
  <si>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</si>
  <si>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</si>
  <si>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</si>
  <si>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</si>
  <si>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</si>
  <si>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</si>
  <si>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</si>
  <si>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</si>
  <si>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</si>
  <si>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</si>
  <si>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</si>
  <si>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</si>
  <si>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</si>
  <si>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</si>
  <si>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</si>
  <si>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</si>
  <si>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</si>
  <si>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</si>
  <si>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</si>
  <si>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</si>
  <si>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</si>
  <si>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</si>
  <si>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</si>
  <si>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</si>
  <si>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</si>
  <si>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</si>
  <si>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</si>
  <si>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</si>
  <si>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</si>
  <si>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</si>
  <si>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</si>
  <si>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</si>
  <si>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</si>
  <si>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</si>
  <si>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</si>
  <si>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</si>
  <si>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</si>
  <si>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</si>
  <si>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</si>
  <si>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</si>
  <si>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</si>
  <si>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</si>
  <si>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</si>
  <si>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</si>
  <si>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</si>
  <si>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</si>
  <si>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</si>
  <si>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</si>
  <si>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</si>
  <si>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</si>
  <si>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</si>
  <si>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</si>
  <si>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</si>
  <si>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</si>
  <si>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</si>
  <si>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</si>
  <si>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</si>
  <si>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</si>
  <si>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</si>
  <si>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</si>
  <si>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</si>
  <si>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</si>
  <si>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</si>
  <si>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</si>
  <si>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</si>
  <si>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</si>
  <si>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</si>
  <si>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</si>
  <si>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</si>
  <si>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</si>
  <si>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</si>
  <si>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</si>
  <si>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</si>
  <si>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</si>
  <si>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</si>
  <si>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</si>
  <si>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</si>
  <si>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</si>
  <si>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</si>
  <si>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</si>
  <si>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</si>
  <si>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</si>
  <si>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</si>
  <si>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</si>
  <si>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</si>
  <si>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</si>
  <si>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</si>
  <si>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</si>
  <si>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</si>
  <si>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</si>
  <si>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</si>
  <si>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</si>
  <si>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</si>
  <si>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</si>
  <si>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</si>
  <si>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</si>
  <si>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</si>
  <si>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</si>
  <si>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</si>
  <si>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</si>
  <si>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</si>
  <si>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</si>
  <si>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</si>
  <si>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</si>
  <si>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</si>
  <si>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</si>
  <si>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</si>
  <si>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</si>
  <si>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</si>
  <si>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</si>
  <si>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</si>
  <si>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</si>
  <si>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</si>
  <si>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</si>
  <si>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</si>
  <si>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</si>
  <si>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</si>
  <si>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</si>
  <si>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</si>
  <si>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</si>
  <si>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</si>
  <si>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</si>
  <si>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</si>
  <si>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</si>
  <si>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</si>
  <si>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</si>
  <si>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</si>
  <si>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</si>
  <si>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</si>
  <si>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</si>
  <si>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</si>
  <si>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</si>
  <si>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</si>
  <si>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</si>
  <si>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</si>
  <si>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</si>
  <si>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</si>
  <si>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</si>
  <si>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</si>
  <si>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</si>
  <si>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</si>
  <si>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</si>
  <si>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</si>
  <si>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</si>
  <si>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</si>
  <si>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</si>
  <si>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</si>
  <si>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</si>
  <si>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</si>
  <si>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</si>
  <si>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</si>
  <si>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</si>
  <si>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</si>
  <si>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</si>
  <si>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</si>
  <si>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</si>
  <si>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</si>
  <si>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</si>
  <si>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</si>
  <si>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</si>
  <si>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</si>
  <si>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</si>
  <si>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</si>
  <si>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</si>
  <si>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</si>
  <si>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</si>
  <si>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</si>
  <si>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</si>
  <si>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</si>
  <si>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</si>
  <si>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</si>
  <si>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</si>
  <si>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</si>
  <si>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</si>
  <si>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</si>
  <si>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</si>
  <si>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</si>
  <si>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</si>
  <si>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</si>
  <si>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</si>
  <si>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</si>
  <si>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</si>
  <si>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</si>
  <si>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</si>
  <si>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</si>
  <si>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</si>
  <si>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</si>
  <si>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</si>
  <si>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</si>
  <si>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</si>
  <si>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</si>
  <si>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</si>
  <si>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</si>
  <si>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</si>
  <si>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</si>
  <si>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</si>
  <si>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</si>
  <si>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</si>
  <si>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</si>
  <si>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</si>
  <si>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</si>
  <si>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</si>
  <si>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</si>
  <si>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</si>
  <si>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</si>
  <si>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</si>
  <si>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</si>
  <si>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</si>
  <si>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</si>
  <si>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</si>
  <si>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</si>
  <si>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</si>
  <si>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</si>
  <si>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</si>
  <si>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</si>
  <si>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</si>
  <si>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</si>
  <si>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</si>
  <si>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</si>
  <si>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</si>
  <si>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</si>
  <si>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</si>
  <si>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</si>
  <si>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</si>
  <si>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</si>
  <si>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</si>
  <si>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</si>
  <si>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</si>
  <si>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</si>
  <si>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</si>
  <si>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</si>
  <si>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</si>
  <si>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</si>
  <si>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</si>
  <si>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</si>
  <si>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</si>
  <si>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</si>
  <si>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</si>
  <si>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</si>
  <si>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</si>
  <si>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</si>
  <si>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</si>
  <si>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</si>
  <si>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</si>
  <si>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</si>
  <si>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</si>
  <si>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</si>
  <si>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</si>
  <si>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</si>
  <si>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</si>
  <si>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</si>
  <si>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</si>
  <si>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</si>
  <si>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</si>
  <si>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</si>
  <si>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</si>
  <si>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</si>
  <si>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</si>
  <si>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</si>
  <si>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</si>
  <si>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</si>
  <si>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</si>
  <si>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</si>
  <si>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</si>
  <si>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</si>
  <si>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</si>
  <si>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</si>
  <si>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</si>
  <si>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</si>
  <si>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</si>
  <si>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</si>
  <si>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</si>
  <si>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</si>
  <si>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</si>
  <si>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</si>
  <si>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</si>
  <si>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</si>
  <si>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</si>
  <si>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</si>
  <si>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</si>
  <si>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</si>
  <si>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</si>
  <si>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</si>
  <si>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</si>
  <si>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</si>
  <si>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</si>
  <si>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</si>
  <si>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</si>
  <si>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</si>
  <si>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</si>
  <si>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</si>
  <si>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</si>
  <si>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</si>
  <si>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</si>
  <si>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</si>
  <si>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</si>
  <si>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</si>
  <si>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</si>
  <si>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</si>
  <si>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</si>
  <si>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</si>
  <si>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</si>
  <si>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</si>
  <si>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</si>
  <si>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</si>
  <si>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</si>
  <si>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</si>
  <si>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</si>
  <si>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</si>
  <si>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</si>
  <si>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</si>
  <si>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</si>
  <si>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</si>
  <si>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</si>
  <si>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</si>
  <si>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</si>
  <si>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</si>
  <si>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</si>
  <si>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</si>
  <si>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</si>
  <si>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</si>
  <si>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</si>
  <si>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</si>
  <si>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</si>
  <si>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</si>
  <si>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</si>
  <si>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</si>
  <si>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</si>
  <si>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</si>
  <si>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</si>
  <si>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</si>
  <si>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</si>
  <si>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</si>
  <si>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</si>
  <si>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</si>
  <si>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</si>
  <si>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</si>
  <si>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</si>
  <si>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</si>
  <si>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</si>
  <si>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</si>
  <si>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</si>
  <si>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</si>
  <si>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</si>
  <si>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</si>
  <si>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</si>
  <si>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</si>
  <si>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</si>
  <si>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</si>
  <si>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</si>
  <si>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</si>
  <si>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</si>
  <si>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</si>
  <si>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</si>
  <si>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</si>
  <si>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</si>
  <si>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</si>
  <si>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</si>
  <si>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</si>
  <si>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</si>
  <si>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</si>
  <si>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</si>
  <si>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</si>
  <si>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</si>
  <si>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</si>
  <si>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</si>
  <si>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</si>
  <si>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</si>
  <si>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</si>
  <si>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</si>
  <si>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</si>
  <si>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</si>
  <si>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</si>
  <si>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</si>
  <si>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</si>
  <si>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</si>
  <si>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</si>
  <si>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</si>
  <si>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</si>
  <si>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</si>
  <si>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</si>
  <si>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</si>
  <si>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</si>
  <si>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</si>
  <si>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</si>
  <si>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</si>
  <si>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</si>
  <si>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</si>
  <si>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</si>
  <si>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</si>
  <si>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</si>
  <si>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</si>
  <si>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</si>
  <si>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</si>
  <si>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</si>
  <si>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</si>
  <si>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</si>
  <si>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</si>
  <si>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</si>
  <si>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</si>
  <si>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</si>
  <si>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</si>
  <si>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</si>
  <si>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</si>
  <si>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</si>
  <si>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</si>
  <si>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</si>
  <si>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</si>
  <si>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</si>
  <si>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</si>
  <si>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</si>
  <si>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</si>
  <si>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</si>
  <si>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</si>
  <si>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</si>
  <si>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</si>
  <si>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</si>
  <si>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</si>
  <si>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</si>
  <si>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</si>
  <si>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</si>
  <si>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</si>
  <si>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</si>
  <si>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</si>
  <si>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</si>
  <si>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</si>
  <si>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</si>
  <si>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</si>
  <si>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</si>
  <si>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</si>
  <si>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</si>
  <si>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</si>
  <si>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</si>
  <si>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</si>
  <si>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</si>
  <si>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</si>
  <si>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</si>
  <si>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</si>
  <si>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</si>
  <si>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</si>
  <si>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</si>
  <si>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</si>
  <si>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</si>
  <si>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</si>
  <si>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</si>
  <si>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</si>
  <si>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</si>
  <si>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</si>
  <si>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</si>
  <si>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</si>
  <si>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</si>
  <si>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</si>
  <si>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</si>
  <si>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</si>
  <si>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</si>
  <si>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</si>
  <si>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</si>
  <si>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</si>
  <si>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</si>
  <si>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</si>
  <si>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</si>
  <si>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</si>
  <si>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</si>
  <si>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</si>
  <si>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</si>
  <si>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</si>
  <si>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</si>
  <si>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</si>
  <si>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</si>
  <si>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</si>
  <si>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</si>
  <si>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</si>
  <si>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</si>
  <si>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</si>
  <si>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</si>
  <si>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</si>
  <si>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</si>
  <si>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</si>
  <si>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</si>
  <si>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</si>
  <si>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</si>
  <si>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</si>
  <si>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</si>
  <si>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</si>
  <si>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</si>
  <si>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</si>
  <si>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</si>
  <si>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</si>
  <si>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</si>
  <si>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</si>
  <si>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</si>
  <si>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</si>
  <si>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</si>
  <si>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</si>
  <si>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</si>
  <si>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</si>
  <si>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</si>
  <si>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</si>
  <si>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</si>
  <si>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</si>
  <si>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</si>
  <si>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</si>
  <si>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</si>
  <si>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</si>
  <si>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</si>
  <si>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</si>
  <si>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</si>
  <si>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</si>
  <si>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</si>
  <si>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</si>
  <si>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</si>
  <si>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</si>
  <si>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</si>
  <si>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</si>
  <si>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</si>
  <si>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</si>
  <si>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</si>
  <si>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</si>
  <si>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</si>
  <si>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</si>
  <si>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</si>
  <si>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</si>
  <si>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</si>
  <si>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</si>
  <si>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</si>
  <si>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</si>
  <si>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</si>
  <si>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</si>
  <si>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</si>
  <si>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</si>
  <si>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</si>
  <si>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</si>
  <si>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</si>
  <si>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</si>
  <si>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</si>
  <si>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</si>
  <si>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</si>
  <si>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</si>
  <si>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</si>
  <si>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</si>
  <si>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</si>
  <si>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</si>
  <si>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</si>
  <si>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</si>
  <si>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</si>
  <si>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</si>
  <si>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</si>
  <si>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</si>
  <si>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</si>
  <si>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</si>
  <si>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</si>
  <si>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</si>
  <si>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</si>
  <si>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</si>
  <si>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</si>
  <si>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</si>
  <si>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</si>
  <si>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</si>
  <si>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</si>
  <si>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</si>
  <si>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</si>
  <si>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</si>
  <si>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</si>
  <si>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</si>
  <si>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</si>
  <si>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</si>
  <si>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</si>
  <si>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</si>
  <si>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</si>
  <si>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</si>
  <si>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</si>
  <si>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</si>
  <si>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</si>
  <si>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</si>
  <si>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</si>
  <si>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</si>
  <si>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</si>
  <si>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</si>
  <si>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</si>
  <si>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</si>
  <si>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</si>
  <si>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</si>
  <si>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</si>
  <si>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</si>
  <si>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</si>
  <si>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</si>
  <si>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</si>
  <si>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</si>
  <si>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</si>
  <si>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</si>
  <si>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</si>
  <si>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</si>
  <si>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</si>
  <si>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</si>
  <si>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</si>
  <si>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</si>
  <si>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</si>
  <si>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</si>
  <si>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</si>
  <si>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</si>
  <si>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</si>
  <si>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</si>
  <si>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</si>
  <si>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</si>
  <si>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</si>
  <si>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</si>
  <si>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</si>
  <si>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</si>
  <si>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</si>
  <si>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</si>
  <si>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</si>
  <si>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</si>
  <si>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</si>
  <si>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</si>
  <si>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</si>
  <si>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</si>
  <si>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</si>
  <si>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</si>
  <si>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</si>
  <si>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</si>
  <si>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</si>
  <si>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</si>
  <si>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</si>
  <si>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</si>
  <si>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</si>
  <si>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</si>
  <si>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</si>
  <si>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</si>
  <si>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</si>
  <si>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</si>
  <si>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</si>
  <si>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</si>
  <si>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</si>
  <si>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</si>
  <si>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</si>
  <si>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</si>
  <si>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</si>
  <si>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</si>
  <si>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</si>
  <si>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</si>
  <si>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</si>
  <si>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</si>
  <si>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</si>
  <si>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</si>
  <si>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</si>
  <si>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</si>
  <si>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</si>
  <si>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</si>
  <si>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</si>
  <si>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</si>
  <si>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</si>
  <si>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</si>
  <si>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</si>
  <si>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</si>
  <si>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</si>
  <si>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</si>
  <si>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</si>
  <si>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</si>
  <si>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</si>
  <si>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</si>
  <si>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</si>
  <si>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</si>
  <si>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</si>
  <si>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</si>
  <si>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</si>
  <si>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</si>
  <si>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</si>
  <si>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</si>
  <si>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</si>
  <si>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</si>
  <si>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</si>
  <si>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</si>
  <si>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</si>
  <si>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</si>
  <si>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</si>
  <si>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</si>
  <si>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</si>
  <si>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</si>
  <si>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</si>
  <si>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</si>
  <si>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</si>
  <si>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</si>
  <si>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</si>
  <si>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</si>
  <si>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</si>
  <si>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</si>
  <si>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</si>
  <si>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</si>
  <si>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</si>
  <si>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</si>
  <si>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</si>
  <si>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</si>
  <si>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</si>
  <si>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</si>
  <si>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</si>
  <si>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</si>
  <si>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</si>
  <si>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</si>
  <si>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</si>
  <si>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</si>
  <si>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</si>
  <si>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</si>
  <si>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</si>
  <si>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</si>
  <si>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</si>
  <si>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</si>
  <si>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</si>
  <si>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</si>
  <si>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</si>
  <si>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</si>
  <si>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</si>
  <si>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</si>
  <si>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</si>
  <si>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</si>
  <si>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</si>
  <si>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</si>
  <si>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</si>
  <si>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</si>
  <si>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</si>
  <si>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</si>
  <si>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</si>
  <si>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</si>
  <si>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</si>
  <si>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</si>
  <si>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</si>
  <si>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</si>
  <si>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</si>
  <si>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</si>
  <si>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</si>
  <si>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</si>
  <si>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</si>
  <si>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</si>
  <si>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</si>
  <si>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</si>
  <si>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</si>
  <si>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</si>
  <si>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</si>
  <si>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</si>
  <si>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</si>
  <si>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</si>
  <si>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</si>
  <si>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</si>
  <si>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</si>
  <si>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</si>
  <si>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</si>
  <si>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</si>
  <si>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</si>
  <si>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</si>
  <si>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</si>
  <si>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</si>
  <si>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</si>
  <si>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</si>
  <si>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</si>
  <si>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</si>
  <si>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</si>
  <si>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</si>
  <si>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</si>
  <si>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</si>
  <si>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</si>
  <si>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</si>
  <si>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</si>
  <si>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</si>
  <si>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</si>
  <si>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</si>
  <si>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</si>
  <si>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</si>
  <si>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</si>
  <si>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</si>
  <si>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</si>
  <si>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</si>
  <si>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</si>
  <si>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</si>
  <si>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</si>
  <si>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</si>
  <si>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</si>
  <si>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</si>
  <si>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</si>
  <si>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</si>
  <si>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</si>
  <si>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</si>
  <si>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</si>
  <si>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</si>
  <si>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</si>
  <si>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</si>
  <si>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</si>
  <si>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</si>
  <si>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</si>
  <si>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</si>
  <si>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</si>
  <si>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</si>
  <si>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</si>
  <si>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</si>
  <si>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</si>
  <si>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</si>
  <si>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</si>
  <si>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</si>
  <si>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</si>
  <si>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</si>
  <si>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</si>
  <si>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</si>
  <si>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</si>
  <si>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</si>
  <si>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</si>
  <si>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</si>
  <si>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</si>
  <si>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</si>
  <si>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</si>
  <si>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</si>
  <si>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</si>
  <si>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</si>
  <si>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</si>
  <si>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</si>
  <si>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</si>
  <si>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</si>
  <si>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</si>
  <si>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</si>
  <si>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</si>
  <si>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</si>
  <si>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</si>
  <si>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</si>
  <si>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</si>
  <si>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</si>
  <si>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</si>
  <si>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</si>
  <si>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</si>
  <si>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</si>
  <si>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</si>
  <si>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</si>
  <si>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</si>
  <si>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</si>
  <si>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</si>
  <si>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</si>
  <si>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</si>
  <si>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</si>
  <si>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</si>
  <si>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</si>
  <si>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</si>
  <si>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</si>
  <si>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</si>
  <si>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</si>
  <si>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</si>
  <si>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</si>
  <si>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</si>
  <si>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</si>
  <si>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</si>
  <si>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</si>
  <si>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</si>
  <si>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</si>
  <si>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</si>
  <si>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</si>
  <si>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</si>
  <si>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</si>
  <si>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</si>
  <si>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</si>
  <si>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</si>
  <si>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</si>
  <si>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</si>
  <si>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</si>
  <si>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</si>
  <si>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</si>
  <si>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</si>
  <si>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</si>
  <si>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</si>
  <si>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</si>
  <si>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</si>
  <si>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</si>
  <si>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</si>
  <si>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</si>
  <si>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</si>
  <si>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</si>
  <si>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</si>
  <si>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</si>
  <si>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</si>
  <si>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</si>
  <si>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</si>
  <si>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</si>
  <si>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</si>
  <si>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</si>
  <si>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</si>
  <si>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</si>
  <si>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</si>
  <si>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</si>
  <si>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</si>
  <si>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</si>
  <si>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</si>
  <si>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</si>
  <si>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</si>
  <si>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</si>
  <si>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</si>
  <si>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</si>
  <si>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</si>
  <si>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</si>
  <si>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</si>
  <si>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</si>
  <si>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</si>
  <si>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</si>
  <si>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</si>
  <si>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</si>
  <si>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</si>
  <si>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</si>
  <si>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</si>
  <si>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</si>
  <si>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</si>
  <si>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</si>
  <si>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</si>
  <si>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</si>
  <si>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</si>
  <si>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</si>
  <si>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</si>
  <si>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</si>
  <si>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</si>
  <si>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</si>
  <si>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</si>
  <si>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</si>
  <si>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</si>
  <si>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</si>
  <si>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</si>
  <si>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</si>
  <si>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</si>
  <si>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</si>
  <si>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</si>
  <si>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</si>
  <si>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</si>
  <si>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</si>
  <si>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</si>
  <si>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</si>
  <si>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</si>
  <si>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</si>
  <si>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</si>
  <si>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</si>
  <si>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</si>
  <si>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</si>
  <si>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</si>
  <si>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</si>
  <si>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</si>
  <si>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</si>
  <si>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</si>
  <si>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</si>
  <si>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</si>
  <si>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</si>
  <si>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</si>
  <si>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</si>
  <si>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</si>
  <si>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</si>
  <si>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</si>
  <si>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</si>
  <si>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</si>
  <si>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</si>
  <si>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</si>
  <si>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</si>
  <si>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</si>
  <si>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</si>
  <si>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</si>
  <si>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</si>
  <si>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</si>
  <si>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</si>
  <si>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</si>
  <si>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</si>
  <si>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</si>
  <si>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</si>
  <si>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</si>
  <si>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</si>
  <si>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</si>
  <si>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</si>
  <si>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</si>
  <si>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</si>
  <si>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</si>
  <si>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</si>
  <si>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</si>
  <si>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</si>
  <si>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</si>
  <si>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</si>
  <si>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</si>
  <si>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</si>
  <si>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</si>
  <si>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</si>
  <si>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</si>
  <si>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</si>
  <si>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</si>
  <si>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</si>
  <si>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</si>
  <si>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</si>
  <si>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</si>
  <si>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</si>
  <si>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</si>
  <si>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</si>
  <si>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</si>
  <si>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</si>
  <si>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</si>
  <si>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</si>
  <si>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</si>
  <si>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</si>
  <si>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</si>
  <si>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</si>
  <si>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</si>
  <si>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</si>
  <si>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</si>
  <si>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</si>
  <si>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</si>
  <si>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</si>
  <si>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</si>
  <si>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</si>
  <si>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</si>
  <si>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</si>
  <si>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</si>
  <si>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</si>
  <si>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</si>
  <si>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</si>
  <si>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</si>
  <si>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</si>
  <si>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</si>
  <si>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</si>
  <si>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</si>
  <si>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</si>
  <si>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</si>
  <si>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</si>
  <si>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</si>
  <si>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</si>
  <si>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</si>
  <si>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</si>
  <si>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</si>
  <si>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</si>
  <si>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</si>
  <si>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</si>
  <si>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</si>
  <si>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</si>
  <si>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</si>
  <si>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</si>
  <si>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</si>
  <si>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</si>
  <si>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</si>
  <si>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</si>
  <si>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</si>
  <si>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</si>
  <si>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</si>
  <si>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</si>
  <si>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</si>
  <si>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</si>
  <si>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</si>
  <si>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</si>
  <si>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</si>
  <si>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</si>
  <si>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</si>
  <si>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</si>
  <si>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</si>
  <si>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</si>
  <si>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</si>
  <si>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</si>
  <si>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</si>
  <si>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</si>
  <si>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</si>
  <si>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</si>
  <si>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</si>
  <si>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</si>
  <si>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</si>
  <si>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</si>
  <si>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</si>
  <si>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</si>
  <si>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</si>
  <si>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</si>
  <si>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</si>
  <si>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</si>
  <si>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</si>
  <si>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</si>
  <si>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</si>
  <si>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</si>
  <si>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</si>
  <si>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</si>
  <si>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</si>
  <si>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</si>
  <si>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</si>
  <si>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</si>
  <si>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</si>
  <si>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</si>
  <si>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</si>
  <si>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</si>
  <si>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</si>
  <si>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</si>
  <si>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</si>
  <si>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</si>
  <si>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</si>
  <si>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</si>
  <si>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</si>
  <si>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</si>
  <si>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</si>
  <si>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</si>
  <si>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</si>
  <si>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</si>
  <si>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</si>
  <si>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</si>
  <si>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</si>
  <si>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</si>
  <si>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</si>
  <si>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</si>
  <si>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</si>
  <si>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</si>
  <si>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</si>
  <si>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</si>
  <si>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</si>
  <si>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</si>
  <si>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</si>
  <si>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</si>
  <si>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</si>
  <si>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</si>
  <si>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</si>
  <si>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</si>
  <si>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</si>
  <si>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</si>
  <si>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</si>
  <si>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</si>
  <si>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</si>
  <si>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</si>
  <si>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</si>
  <si>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</si>
  <si>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</si>
  <si>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</si>
  <si>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</si>
  <si>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</si>
  <si>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</si>
  <si>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</si>
  <si>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</si>
  <si>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</si>
  <si>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</si>
  <si>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</si>
  <si>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</si>
  <si>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</si>
  <si>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</si>
  <si>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</si>
  <si>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</si>
  <si>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</si>
  <si>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</si>
  <si>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</si>
  <si>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</si>
  <si>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</si>
  <si>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</si>
  <si>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</si>
  <si>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</si>
  <si>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</si>
  <si>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</si>
  <si>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</si>
  <si>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</si>
  <si>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</si>
  <si>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</si>
  <si>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</si>
  <si>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</si>
  <si>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</si>
  <si>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</si>
  <si>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</si>
  <si>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</si>
  <si>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</si>
  <si>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</si>
  <si>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</si>
  <si>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</si>
  <si>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</si>
  <si>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</si>
  <si>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</si>
  <si>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</si>
  <si>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</si>
  <si>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</si>
  <si>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</si>
  <si>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</si>
  <si>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</si>
  <si>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</si>
  <si>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</si>
  <si>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</si>
  <si>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</si>
  <si>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</si>
  <si>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</si>
  <si>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</si>
  <si>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</si>
  <si>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</si>
  <si>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</si>
  <si>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</si>
  <si>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</si>
  <si>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</si>
  <si>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</si>
  <si>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</si>
  <si>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</si>
  <si>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</si>
  <si>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</si>
  <si>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</si>
  <si>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</si>
  <si>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</si>
  <si>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</si>
  <si>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</si>
  <si>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</si>
  <si>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</si>
  <si>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</si>
  <si>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</si>
  <si>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</si>
  <si>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</si>
  <si>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</si>
  <si>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</si>
  <si>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</si>
  <si>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</si>
  <si>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</si>
  <si>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</si>
  <si>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</si>
  <si>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</si>
  <si>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</si>
  <si>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</si>
  <si>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</si>
  <si>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</si>
  <si>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</si>
  <si>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</si>
  <si>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</si>
  <si>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</si>
  <si>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</si>
  <si>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</si>
  <si>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</si>
  <si>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</si>
  <si>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</si>
  <si>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</si>
  <si>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</si>
  <si>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</si>
  <si>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</si>
  <si>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</si>
  <si>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</si>
  <si>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</si>
  <si>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</si>
  <si>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</si>
  <si>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</si>
  <si>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</si>
  <si>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</si>
  <si>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</si>
  <si>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</si>
  <si>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</si>
  <si>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</si>
  <si>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</si>
  <si>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</si>
  <si>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</si>
  <si>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</si>
  <si>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</si>
  <si>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</si>
  <si>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</si>
  <si>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</si>
  <si>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</si>
  <si>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</si>
  <si>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</si>
  <si>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</si>
  <si>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</si>
  <si>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</si>
  <si>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</si>
  <si>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</si>
  <si>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</si>
  <si>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</si>
  <si>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</si>
  <si>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</si>
  <si>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</si>
  <si>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</si>
  <si>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</si>
  <si>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</si>
  <si>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</si>
  <si>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</si>
  <si>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</si>
  <si>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</si>
  <si>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</si>
  <si>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</si>
  <si>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</si>
  <si>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</si>
  <si>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</si>
  <si>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</si>
  <si>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</si>
  <si>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</si>
  <si>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</si>
  <si>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</si>
  <si>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</si>
  <si>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</si>
  <si>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</si>
  <si>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</si>
  <si>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</si>
  <si>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</si>
  <si>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</si>
  <si>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</si>
  <si>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</si>
  <si>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</si>
  <si>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</si>
  <si>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</si>
  <si>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</si>
  <si>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</si>
  <si>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</si>
  <si>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</si>
  <si>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</si>
  <si>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</si>
  <si>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</si>
  <si>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</si>
  <si>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</si>
  <si>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</si>
  <si>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</si>
  <si>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</si>
  <si>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</si>
  <si>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</si>
  <si>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</si>
  <si>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</si>
  <si>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</si>
  <si>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</si>
  <si>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</si>
  <si>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</si>
  <si>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</si>
  <si>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</si>
  <si>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</si>
  <si>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</si>
  <si>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</si>
  <si>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</si>
  <si>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</si>
  <si>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</si>
  <si>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</si>
  <si>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</si>
  <si>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</si>
  <si>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</si>
  <si>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</si>
  <si>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</si>
  <si>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</si>
  <si>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</si>
  <si>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</si>
  <si>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</si>
  <si>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</si>
  <si>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</si>
  <si>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</si>
  <si>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</si>
  <si>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</si>
  <si>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</si>
  <si>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</si>
  <si>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</si>
  <si>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</si>
  <si>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</si>
  <si>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</si>
  <si>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</si>
  <si>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</si>
  <si>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</si>
  <si>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</si>
  <si>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</si>
  <si>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</si>
  <si>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</si>
  <si>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</si>
  <si>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</si>
  <si>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</si>
  <si>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</si>
  <si>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</si>
  <si>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</si>
  <si>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</si>
  <si>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</si>
  <si>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</si>
  <si>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</si>
  <si>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</si>
  <si>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</si>
  <si>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</si>
  <si>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</si>
  <si>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</si>
  <si>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</si>
  <si>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</si>
  <si>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</si>
  <si>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</si>
  <si>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</si>
  <si>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</si>
  <si>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</si>
  <si>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</si>
  <si>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</si>
  <si>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</si>
  <si>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</si>
  <si>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</si>
  <si>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</si>
  <si>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</si>
  <si>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</si>
  <si>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</si>
  <si>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</si>
  <si>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</si>
  <si>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</si>
  <si>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</si>
  <si>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</si>
  <si>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</si>
  <si>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</si>
  <si>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</si>
  <si>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</si>
  <si>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</si>
  <si>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</si>
  <si>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</si>
  <si>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</si>
  <si>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</si>
  <si>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</si>
  <si>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</si>
  <si>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</si>
  <si>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</si>
  <si>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</si>
  <si>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</si>
  <si>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</si>
  <si>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</si>
  <si>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</si>
  <si>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</si>
  <si>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</si>
  <si>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</si>
  <si>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</si>
  <si>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</si>
  <si>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</si>
  <si>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</si>
  <si>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</si>
  <si>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</si>
  <si>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</si>
  <si>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</si>
  <si>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</si>
  <si>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</si>
  <si>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</si>
  <si>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</si>
  <si>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</si>
  <si>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</si>
  <si>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</si>
  <si>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</si>
  <si>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</si>
  <si>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</si>
  <si>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</si>
  <si>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</si>
  <si>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</si>
  <si>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</si>
  <si>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</si>
  <si>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</si>
  <si>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</si>
  <si>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</si>
  <si>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</si>
  <si>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</si>
  <si>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</si>
  <si>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</si>
  <si>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</si>
  <si>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</si>
  <si>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</si>
  <si>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</si>
  <si>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</si>
  <si>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</si>
  <si>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</si>
  <si>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</si>
  <si>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</si>
  <si>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</si>
  <si>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</si>
  <si>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</si>
  <si>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</si>
  <si>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</si>
  <si>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</si>
  <si>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</si>
  <si>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</si>
  <si>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</si>
  <si>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</si>
  <si>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</si>
  <si>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</si>
  <si>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</si>
  <si>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</si>
  <si>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</si>
  <si>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</si>
  <si>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</si>
  <si>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</si>
  <si>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</si>
  <si>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</si>
  <si>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</si>
  <si>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</si>
  <si>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</si>
  <si>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</si>
  <si>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</si>
  <si>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</si>
  <si>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</si>
  <si>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</si>
  <si>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</si>
  <si>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</si>
  <si>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</si>
  <si>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</si>
  <si>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</si>
  <si>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</si>
  <si>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</si>
  <si>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</si>
  <si>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</si>
  <si>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</si>
  <si>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</si>
  <si>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</si>
  <si>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</si>
  <si>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</si>
  <si>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</si>
  <si>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</si>
  <si>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</si>
  <si>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</si>
  <si>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</si>
  <si>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</si>
  <si>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</si>
  <si>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</si>
  <si>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</si>
  <si>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</si>
  <si>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</si>
  <si>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</si>
  <si>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</si>
  <si>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</si>
  <si>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</si>
  <si>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</si>
  <si>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</si>
  <si>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</si>
  <si>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</si>
  <si>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</si>
  <si>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</si>
  <si>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</si>
  <si>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</si>
  <si>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</si>
  <si>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</si>
  <si>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</si>
  <si>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</si>
  <si>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</si>
  <si>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</si>
  <si>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</si>
  <si>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</si>
  <si>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</si>
  <si>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</si>
  <si>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</si>
  <si>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</si>
  <si>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</si>
  <si>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</si>
  <si>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</si>
  <si>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</si>
  <si>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</si>
  <si>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</si>
  <si>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</si>
  <si>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</si>
  <si>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</si>
  <si>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</si>
  <si>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</si>
  <si>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</si>
  <si>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</si>
  <si>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</si>
  <si>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</si>
  <si>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</si>
  <si>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</si>
  <si>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</si>
  <si>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</si>
  <si>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</si>
  <si>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</si>
  <si>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</si>
  <si>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</si>
  <si>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</si>
  <si>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</si>
  <si>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</si>
  <si>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</si>
  <si>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</si>
  <si>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</si>
  <si>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</si>
  <si>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</si>
  <si>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</si>
  <si>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</si>
  <si>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</si>
  <si>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</si>
  <si>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</si>
  <si>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</si>
  <si>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</si>
  <si>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</si>
  <si>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</si>
  <si>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</si>
  <si>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</si>
  <si>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</si>
  <si>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</si>
  <si>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</si>
  <si>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</si>
  <si>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</si>
  <si>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</si>
  <si>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</si>
  <si>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</si>
  <si>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</si>
  <si>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</si>
  <si>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</si>
  <si>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</si>
  <si>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</si>
  <si>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</si>
  <si>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</si>
  <si>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</si>
  <si>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</si>
  <si>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</si>
  <si>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</si>
  <si>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</si>
  <si>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</si>
  <si>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</si>
  <si>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</si>
  <si>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</si>
  <si>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</si>
  <si>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</si>
  <si>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</si>
  <si>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</si>
  <si>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</si>
  <si>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</si>
  <si>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</si>
  <si>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</si>
  <si>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</si>
  <si>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</si>
  <si>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</si>
  <si>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</si>
  <si>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</si>
  <si>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</si>
  <si>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</si>
  <si>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</si>
  <si>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</si>
  <si>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</si>
  <si>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</si>
  <si>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</si>
  <si>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</si>
  <si>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</si>
  <si>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</si>
  <si>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</si>
  <si>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</si>
  <si>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</si>
  <si>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</si>
  <si>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</si>
  <si>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</si>
  <si>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</si>
  <si>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</si>
  <si>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</si>
  <si>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</si>
  <si>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</si>
  <si>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</si>
  <si>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</si>
  <si>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</si>
  <si>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</si>
  <si>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</si>
  <si>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</si>
  <si>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</si>
  <si>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</si>
  <si>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</si>
  <si>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</si>
  <si>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</si>
  <si>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</si>
  <si>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</si>
  <si>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</si>
  <si>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</si>
  <si>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</si>
  <si>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</si>
  <si>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</si>
  <si>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</si>
  <si>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</si>
  <si>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</si>
  <si>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</si>
  <si>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</si>
  <si>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</si>
  <si>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</si>
  <si>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</si>
  <si>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</si>
  <si>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</si>
  <si>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</si>
  <si>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</si>
  <si>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</si>
  <si>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</si>
  <si>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</si>
  <si>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</si>
  <si>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</si>
  <si>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</si>
  <si>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</si>
  <si>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</si>
  <si>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</si>
  <si>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</si>
  <si>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</si>
  <si>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</si>
  <si>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</si>
  <si>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</si>
  <si>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</si>
  <si>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</si>
  <si>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</si>
  <si>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</si>
  <si>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</si>
  <si>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</si>
  <si>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</si>
  <si>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</si>
  <si>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</si>
  <si>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</si>
  <si>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</si>
  <si>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</si>
  <si>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</si>
  <si>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</si>
  <si>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</si>
  <si>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</si>
  <si>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</si>
  <si>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</si>
  <si>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</si>
  <si>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</si>
  <si>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</si>
  <si>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</si>
  <si>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</si>
  <si>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</si>
  <si>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</si>
  <si>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</si>
  <si>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</si>
  <si>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</si>
  <si>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</si>
  <si>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</si>
  <si>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</si>
  <si>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</si>
  <si>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</si>
  <si>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</si>
  <si>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</si>
  <si>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</si>
  <si>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</si>
  <si>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</si>
  <si>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</si>
  <si>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</si>
  <si>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</si>
  <si>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</si>
  <si>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</si>
  <si>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</si>
  <si>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</si>
  <si>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</si>
  <si>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</si>
  <si>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</si>
  <si>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</si>
  <si>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</si>
  <si>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</si>
  <si>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</si>
  <si>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</si>
  <si>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</si>
  <si>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</si>
  <si>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</si>
  <si>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</si>
  <si>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</si>
  <si>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</si>
  <si>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</si>
  <si>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</si>
  <si>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</si>
  <si>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</si>
  <si>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</si>
  <si>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</si>
  <si>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</si>
  <si>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</si>
  <si>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</si>
  <si>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</si>
  <si>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</si>
  <si>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</si>
  <si>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</si>
  <si>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</si>
  <si>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</si>
  <si>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</si>
  <si>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</si>
  <si>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</si>
  <si>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</si>
  <si>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</si>
  <si>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</si>
  <si>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</si>
  <si>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</si>
  <si>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</si>
  <si>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</si>
  <si>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</si>
  <si>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</si>
  <si>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</si>
  <si>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</si>
  <si>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</si>
  <si>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</si>
  <si>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</si>
  <si>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</si>
  <si>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</si>
  <si>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</si>
  <si>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</si>
  <si>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</si>
  <si>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</si>
  <si>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</si>
  <si>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</si>
  <si>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</si>
  <si>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</si>
  <si>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</si>
  <si>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</si>
  <si>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</si>
  <si>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</si>
  <si>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</si>
  <si>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</si>
  <si>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</si>
  <si>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</si>
  <si>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</si>
  <si>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</si>
  <si>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</si>
  <si>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</si>
  <si>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</si>
  <si>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</si>
  <si>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</si>
  <si>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</si>
  <si>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</si>
  <si>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</si>
  <si>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</si>
  <si>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</si>
  <si>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</si>
  <si>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</si>
  <si>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</si>
  <si>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</si>
  <si>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</si>
  <si>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</si>
  <si>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</si>
  <si>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</si>
  <si>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</si>
  <si>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</si>
  <si>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</si>
  <si>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</si>
  <si>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</si>
  <si>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</si>
  <si>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</si>
  <si>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</si>
  <si>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</si>
  <si>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</si>
  <si>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</si>
  <si>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</si>
  <si>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</si>
  <si>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</si>
  <si>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</si>
  <si>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</si>
  <si>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</si>
  <si>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</si>
  <si>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</si>
  <si>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</si>
  <si>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</si>
  <si>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</si>
  <si>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</si>
  <si>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</si>
  <si>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</si>
  <si>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</si>
  <si>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</si>
  <si>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</si>
  <si>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</si>
  <si>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</si>
  <si>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</si>
  <si>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</si>
  <si>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</si>
  <si>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</si>
  <si>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</si>
  <si>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</si>
  <si>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</si>
  <si>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</si>
  <si>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</si>
  <si>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</si>
  <si>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</si>
  <si>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</si>
  <si>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</si>
  <si>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</si>
  <si>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</si>
  <si>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</si>
  <si>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</si>
  <si>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</si>
  <si>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</si>
  <si>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</si>
  <si>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</si>
  <si>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</si>
  <si>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</si>
  <si>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</si>
  <si>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</si>
  <si>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</si>
  <si>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</si>
  <si>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</si>
  <si>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</si>
  <si>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</si>
  <si>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</si>
  <si>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</si>
  <si>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</si>
  <si>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</si>
  <si>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</si>
  <si>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</si>
  <si>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</si>
  <si>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</si>
  <si>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</si>
  <si>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</si>
  <si>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</si>
  <si>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</si>
  <si>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</si>
  <si>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</si>
  <si>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</si>
  <si>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</si>
  <si>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</si>
  <si>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</si>
  <si>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</si>
  <si>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</si>
  <si>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</si>
  <si>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</si>
  <si>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</si>
  <si>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</si>
  <si>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</si>
  <si>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</si>
  <si>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</si>
  <si>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</si>
  <si>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</si>
  <si>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</si>
  <si>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</si>
  <si>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</si>
  <si>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</si>
  <si>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</si>
  <si>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</si>
  <si>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</si>
  <si>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</si>
  <si>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</si>
  <si>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</si>
  <si>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</si>
  <si>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</si>
  <si>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</si>
  <si>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</si>
  <si>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</si>
  <si>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</si>
  <si>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</si>
  <si>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</si>
  <si>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</si>
  <si>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</si>
  <si>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</si>
  <si>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</si>
  <si>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</si>
  <si>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</si>
  <si>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</si>
  <si>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</si>
  <si>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</si>
  <si>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</si>
  <si>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</si>
  <si>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</si>
  <si>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</si>
  <si>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</si>
  <si>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</si>
  <si>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</si>
  <si>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</si>
  <si>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</si>
  <si>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</si>
  <si>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</si>
  <si>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</si>
  <si>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</si>
  <si>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</si>
  <si>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</si>
  <si>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</si>
  <si>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</si>
  <si>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</si>
  <si>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</si>
  <si>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</si>
  <si>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</si>
  <si>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</si>
  <si>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</si>
  <si>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</si>
  <si>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</si>
  <si>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</si>
  <si>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</si>
  <si>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</si>
  <si>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</si>
  <si>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</si>
  <si>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</si>
  <si>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</si>
  <si>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</si>
  <si>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</si>
  <si>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</si>
  <si>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</si>
  <si>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</si>
  <si>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</si>
  <si>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</si>
  <si>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</si>
  <si>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</si>
  <si>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</si>
  <si>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</si>
  <si>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</si>
  <si>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</si>
  <si>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</si>
  <si>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</si>
  <si>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</si>
  <si>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</si>
  <si>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</si>
  <si>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</si>
  <si>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</si>
  <si>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</si>
  <si>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</si>
  <si>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</si>
  <si>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</si>
  <si>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</si>
  <si>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</si>
  <si>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</si>
  <si>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</si>
  <si>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</si>
  <si>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</si>
  <si>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</si>
  <si>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</si>
  <si>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</si>
  <si>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</si>
  <si>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</si>
  <si>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</si>
  <si>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</si>
  <si>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</si>
  <si>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</si>
  <si>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</si>
  <si>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</si>
  <si>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</si>
  <si>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</si>
  <si>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</si>
  <si>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</si>
  <si>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</si>
  <si>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</si>
  <si>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</si>
  <si>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</si>
  <si>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</si>
  <si>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</si>
  <si>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</si>
  <si>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</si>
  <si>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</si>
  <si>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</si>
  <si>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</si>
  <si>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</si>
  <si>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</si>
  <si>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</si>
  <si>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</si>
  <si>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</si>
  <si>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</si>
  <si>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</si>
  <si>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</si>
  <si>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</si>
  <si>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</si>
  <si>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</si>
  <si>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</si>
  <si>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</si>
  <si>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</si>
  <si>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</si>
  <si>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</si>
  <si>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</si>
  <si>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</si>
  <si>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</si>
  <si>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</si>
  <si>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</si>
  <si>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</si>
  <si>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</si>
  <si>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</si>
  <si>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</si>
  <si>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</si>
  <si>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</si>
  <si>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</si>
  <si>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</si>
  <si>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</si>
  <si>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</si>
  <si>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</si>
  <si>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</si>
  <si>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</si>
  <si>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</si>
  <si>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</si>
  <si>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</si>
  <si>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</si>
  <si>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</si>
  <si>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</si>
  <si>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</si>
  <si>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</si>
  <si>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</si>
  <si>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</si>
  <si>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</si>
  <si>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</si>
  <si>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</si>
  <si>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</si>
  <si>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</si>
  <si>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</si>
  <si>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</si>
  <si>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</si>
  <si>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</si>
  <si>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</si>
  <si>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</si>
  <si>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</si>
  <si>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</si>
  <si>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</si>
  <si>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</si>
  <si>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</si>
  <si>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</si>
  <si>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</si>
  <si>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</si>
  <si>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</si>
  <si>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</si>
  <si>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</si>
  <si>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</si>
  <si>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</si>
  <si>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</si>
  <si>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</si>
  <si>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</si>
  <si>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</si>
  <si>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</si>
  <si>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</si>
  <si>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</si>
  <si>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</si>
  <si>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</si>
  <si>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</si>
  <si>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</si>
  <si>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</si>
  <si>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</si>
  <si>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</si>
  <si>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</si>
  <si>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</si>
  <si>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</si>
  <si>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</si>
  <si>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</si>
  <si>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</si>
  <si>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</si>
  <si>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</si>
  <si>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</si>
  <si>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</si>
  <si>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</si>
  <si>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</si>
  <si>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</si>
  <si>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</si>
  <si>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</si>
  <si>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</si>
  <si>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</si>
  <si>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</si>
  <si>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</si>
  <si>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</si>
  <si>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</si>
  <si>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</si>
  <si>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</si>
  <si>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</si>
  <si>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</si>
  <si>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</si>
  <si>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</si>
  <si>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</si>
  <si>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</si>
  <si>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</si>
  <si>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</si>
  <si>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</si>
  <si>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</si>
  <si>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</si>
  <si>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</si>
  <si>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</si>
  <si>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</si>
  <si>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</si>
  <si>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</si>
  <si>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</si>
  <si>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</si>
  <si>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</si>
  <si>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</si>
  <si>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</si>
  <si>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</si>
  <si>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</si>
  <si>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</si>
  <si>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</si>
  <si>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</si>
  <si>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</si>
  <si>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</si>
  <si>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</si>
  <si>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</si>
  <si>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</si>
  <si>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</si>
  <si>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</si>
  <si>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</si>
  <si>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</si>
  <si>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</si>
  <si>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</si>
  <si>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</si>
  <si>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</si>
  <si>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</si>
  <si>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</si>
  <si>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</si>
  <si>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</si>
  <si>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</si>
  <si>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</si>
  <si>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</si>
  <si>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</si>
  <si>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</si>
  <si>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</si>
  <si>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</si>
  <si>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</si>
  <si>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</si>
  <si>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</si>
  <si>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</si>
  <si>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</si>
  <si>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</si>
  <si>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</si>
  <si>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</si>
  <si>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</si>
  <si>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</si>
  <si>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</si>
  <si>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</si>
  <si>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</si>
  <si>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</si>
  <si>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</si>
  <si>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</si>
  <si>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</si>
  <si>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</si>
  <si>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</si>
  <si>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</si>
  <si>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</si>
  <si>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</si>
  <si>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</si>
  <si>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</si>
  <si>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</si>
  <si>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</si>
  <si>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</si>
  <si>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</si>
  <si>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</si>
  <si>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</si>
  <si>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</si>
  <si>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</si>
  <si>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</si>
  <si>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</si>
  <si>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</si>
  <si>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</si>
  <si>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</si>
  <si>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</si>
  <si>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</si>
  <si>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</si>
  <si>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</si>
  <si>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</si>
  <si>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</si>
  <si>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</si>
  <si>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</si>
  <si>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</si>
  <si>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</si>
  <si>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</si>
  <si>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</si>
  <si>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</si>
  <si>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</si>
  <si>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</si>
  <si>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</si>
  <si>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</si>
  <si>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</si>
  <si>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</si>
  <si>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</si>
  <si>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</si>
  <si>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</si>
  <si>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</si>
  <si>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</si>
  <si>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</si>
  <si>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</si>
  <si>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</si>
  <si>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</si>
  <si>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</si>
  <si>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</si>
  <si>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</si>
  <si>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</si>
  <si>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</si>
  <si>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</si>
  <si>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</si>
  <si>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</si>
  <si>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</si>
  <si>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</si>
  <si>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</si>
  <si>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</si>
  <si>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</si>
  <si>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</si>
  <si>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</si>
  <si>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</si>
  <si>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</si>
  <si>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</si>
  <si>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</si>
  <si>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</si>
  <si>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</si>
  <si>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</si>
  <si>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</si>
  <si>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</si>
  <si>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</si>
  <si>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</si>
  <si>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</si>
  <si>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</si>
  <si>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</si>
  <si>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</si>
  <si>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</si>
  <si>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</si>
  <si>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</si>
  <si>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</si>
  <si>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</si>
  <si>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</si>
  <si>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</si>
  <si>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</si>
  <si>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</si>
  <si>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</si>
  <si>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</si>
  <si>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</si>
  <si>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</si>
  <si>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</si>
  <si>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</si>
  <si>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</si>
  <si>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</si>
  <si>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</si>
  <si>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</si>
  <si>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</si>
  <si>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</si>
  <si>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</si>
  <si>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</si>
  <si>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</si>
  <si>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</si>
  <si>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</si>
  <si>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</si>
  <si>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</si>
  <si>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</si>
  <si>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</si>
  <si>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</si>
  <si>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</si>
  <si>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</si>
  <si>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</si>
  <si>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</si>
  <si>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</si>
  <si>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</si>
  <si>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</si>
  <si>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</si>
  <si>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</si>
  <si>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</si>
  <si>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</si>
  <si>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</si>
  <si>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</si>
  <si>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</si>
  <si>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</si>
  <si>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</si>
  <si>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</si>
  <si>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</si>
  <si>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</si>
  <si>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</si>
  <si>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</si>
  <si>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</si>
  <si>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</si>
  <si>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</si>
  <si>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</si>
  <si>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</si>
  <si>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</si>
  <si>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</si>
  <si>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</si>
  <si>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</si>
  <si>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</si>
  <si>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</si>
  <si>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</si>
  <si>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</si>
  <si>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</si>
  <si>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</si>
  <si>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</si>
  <si>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</si>
  <si>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</si>
  <si>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</si>
  <si>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</si>
  <si>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</si>
  <si>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</si>
  <si>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</si>
  <si>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</si>
  <si>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</si>
  <si>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</si>
  <si>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</si>
  <si>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</si>
  <si>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</si>
  <si>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</si>
  <si>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</si>
  <si>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</si>
  <si>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</si>
  <si>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</si>
  <si>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</si>
  <si>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</si>
  <si>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</si>
  <si>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</si>
  <si>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</si>
  <si>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</si>
  <si>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</si>
  <si>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</si>
  <si>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</si>
  <si>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</si>
  <si>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</si>
  <si>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</si>
  <si>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</si>
  <si>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</si>
  <si>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</si>
  <si>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</si>
  <si>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</si>
  <si>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</si>
  <si>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</si>
  <si>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</si>
  <si>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</si>
  <si>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</si>
  <si>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</si>
  <si>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</si>
  <si>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</si>
  <si>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</si>
  <si>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</si>
  <si>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</si>
  <si>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</si>
  <si>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</si>
  <si>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</si>
  <si>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</si>
  <si>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</si>
  <si>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</si>
  <si>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</si>
  <si>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</si>
  <si>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</si>
  <si>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</si>
  <si>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</si>
  <si>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</si>
  <si>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</si>
  <si>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</si>
  <si>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</si>
  <si>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</si>
  <si>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</si>
  <si>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</si>
  <si>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</si>
  <si>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</si>
  <si>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</si>
  <si>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</si>
  <si>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</si>
  <si>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</si>
  <si>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</si>
  <si>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</si>
  <si>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</si>
  <si>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</si>
  <si>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</si>
  <si>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</si>
  <si>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</si>
  <si>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</si>
  <si>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</si>
  <si>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</si>
  <si>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</si>
  <si>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</si>
  <si>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</si>
  <si>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</si>
  <si>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</si>
  <si>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</si>
  <si>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</si>
  <si>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</si>
  <si>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</si>
  <si>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</si>
  <si>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</si>
  <si>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</si>
  <si>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</si>
  <si>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</si>
  <si>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</si>
  <si>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</si>
  <si>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</si>
  <si>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</si>
  <si>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</si>
  <si>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</si>
  <si>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</si>
  <si>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</si>
  <si>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</si>
  <si>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</si>
  <si>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</si>
  <si>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</si>
  <si>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</si>
  <si>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</si>
  <si>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</si>
  <si>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</si>
  <si>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</si>
  <si>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</si>
  <si>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</si>
  <si>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</si>
  <si>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</si>
  <si>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</si>
  <si>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</si>
  <si>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</si>
  <si>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</si>
  <si>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</si>
  <si>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</si>
  <si>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</si>
  <si>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</si>
  <si>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</si>
  <si>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</si>
  <si>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</si>
  <si>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</si>
  <si>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</si>
  <si>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</si>
  <si>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</si>
  <si>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</si>
  <si>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</si>
  <si>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</si>
  <si>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</si>
  <si>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</si>
  <si>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</si>
  <si>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</si>
  <si>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</si>
  <si>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</si>
  <si>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</si>
  <si>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</si>
  <si>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</si>
  <si>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</si>
  <si>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</si>
  <si>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</si>
  <si>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</si>
  <si>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</si>
  <si>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</si>
  <si>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</si>
  <si>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</si>
  <si>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</si>
  <si>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</si>
  <si>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</si>
  <si>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</si>
  <si>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</si>
  <si>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</si>
  <si>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</si>
  <si>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</si>
  <si>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</si>
  <si>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</si>
  <si>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</si>
  <si>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</si>
  <si>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</si>
  <si>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</si>
  <si>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</si>
  <si>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</si>
  <si>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</si>
  <si>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</si>
  <si>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</si>
  <si>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</si>
  <si>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</si>
  <si>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</si>
  <si>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</si>
  <si>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</si>
  <si>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</si>
  <si>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</si>
  <si>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</si>
  <si>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</si>
  <si>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</si>
  <si>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</si>
  <si>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</si>
  <si>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</si>
  <si>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</si>
  <si>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</si>
  <si>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</si>
  <si>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</si>
  <si>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</si>
  <si>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</si>
  <si>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</si>
  <si>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</si>
  <si>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</si>
  <si>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</si>
  <si>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</si>
  <si>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</si>
  <si>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</si>
  <si>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</si>
  <si>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</si>
  <si>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</si>
  <si>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</si>
  <si>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</si>
  <si>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</si>
  <si>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</si>
  <si>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</si>
  <si>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</si>
  <si>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</si>
  <si>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</si>
  <si>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</si>
  <si>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</si>
  <si>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</si>
  <si>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</si>
  <si>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</si>
  <si>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</si>
  <si>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</si>
  <si>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</si>
  <si>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</si>
  <si>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</si>
  <si>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</si>
  <si>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</si>
  <si>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</si>
  <si>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</si>
  <si>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</si>
  <si>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</si>
  <si>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</si>
  <si>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</si>
  <si>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</si>
  <si>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</si>
  <si>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</si>
  <si>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</si>
  <si>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</si>
  <si>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</si>
  <si>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</si>
  <si>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</si>
  <si>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</si>
  <si>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</si>
  <si>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</si>
  <si>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</si>
  <si>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</si>
  <si>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</si>
  <si>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</si>
  <si>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</si>
  <si>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</si>
  <si>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</si>
  <si>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</si>
  <si>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</si>
  <si>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</si>
  <si>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</si>
  <si>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</si>
  <si>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</si>
  <si>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</si>
  <si>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</si>
  <si>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</si>
  <si>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</si>
  <si>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</si>
  <si>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</si>
  <si>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</si>
  <si>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</si>
  <si>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</si>
  <si>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</si>
  <si>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</si>
  <si>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</si>
  <si>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</si>
  <si>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</si>
  <si>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</si>
  <si>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</si>
  <si>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</si>
  <si>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</si>
  <si>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</si>
  <si>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</si>
  <si>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</si>
  <si>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</si>
  <si>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</si>
  <si>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</si>
  <si>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</si>
  <si>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</si>
  <si>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</si>
  <si>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</si>
  <si>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</si>
  <si>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</si>
  <si>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</si>
  <si>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</si>
  <si>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</si>
  <si>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</si>
  <si>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</si>
  <si>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</si>
  <si>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</si>
  <si>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</si>
  <si>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</si>
  <si>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</si>
  <si>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</si>
  <si>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</si>
  <si>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</si>
  <si>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</si>
  <si>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</si>
  <si>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</si>
  <si>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</si>
  <si>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</si>
  <si>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</si>
  <si>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</si>
  <si>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</si>
  <si>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</si>
  <si>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</si>
  <si>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</si>
  <si>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</si>
  <si>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</si>
  <si>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</si>
  <si>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</si>
  <si>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</si>
  <si>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</si>
  <si>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</si>
  <si>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</si>
  <si>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</si>
  <si>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</si>
  <si>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</si>
  <si>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</si>
  <si>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</si>
  <si>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</si>
  <si>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</si>
  <si>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</si>
  <si>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</si>
  <si>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</si>
  <si>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</si>
  <si>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</si>
  <si>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</si>
  <si>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</si>
  <si>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</si>
  <si>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</si>
  <si>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</si>
  <si>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</si>
  <si>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</si>
  <si>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</si>
  <si>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</si>
  <si>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</si>
  <si>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</si>
  <si>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</si>
  <si>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</si>
  <si>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</si>
  <si>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</si>
  <si>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</si>
  <si>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</si>
  <si>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</si>
  <si>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</si>
  <si>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</si>
  <si>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</si>
  <si>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</si>
  <si>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</si>
  <si>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</si>
  <si>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</si>
  <si>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</si>
  <si>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</si>
  <si>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</si>
  <si>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</si>
  <si>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</si>
  <si>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</si>
  <si>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</si>
  <si>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</si>
  <si>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</si>
  <si>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</si>
  <si>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</si>
  <si>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</si>
  <si>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</si>
  <si>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</si>
  <si>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</si>
  <si>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</si>
  <si>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</si>
  <si>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</si>
  <si>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</si>
  <si>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</si>
  <si>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</si>
  <si>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</si>
  <si>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</si>
  <si>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</si>
  <si>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</si>
  <si>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</si>
  <si>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</si>
  <si>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</si>
  <si>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</si>
  <si>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</si>
  <si>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</si>
  <si>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</si>
  <si>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</si>
  <si>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</si>
  <si>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</si>
  <si>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</si>
  <si>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</si>
  <si>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</si>
  <si>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</si>
  <si>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</si>
  <si>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</si>
  <si>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</si>
  <si>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</si>
  <si>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</si>
  <si>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</si>
  <si>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</si>
  <si>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</si>
  <si>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</si>
  <si>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</si>
  <si>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</si>
  <si>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</si>
  <si>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</si>
  <si>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</si>
  <si>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</si>
  <si>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</si>
  <si>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</si>
  <si>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</si>
  <si>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</si>
  <si>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</si>
  <si>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</si>
  <si>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</si>
  <si>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</si>
  <si>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</si>
  <si>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</si>
  <si>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</si>
  <si>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</si>
  <si>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</si>
  <si>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</si>
  <si>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</si>
  <si>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</si>
  <si>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</si>
  <si>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</si>
  <si>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</si>
  <si>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</si>
  <si>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</si>
  <si>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</si>
  <si>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</si>
  <si>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</si>
  <si>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</si>
  <si>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</si>
  <si>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</si>
  <si>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</si>
  <si>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</si>
  <si>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</si>
  <si>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</si>
  <si>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</si>
  <si>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</si>
  <si>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</si>
  <si>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</si>
  <si>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</si>
  <si>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</si>
  <si>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</si>
  <si>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</si>
  <si>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</si>
  <si>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</si>
  <si>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</si>
  <si>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</si>
  <si>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</si>
  <si>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</si>
  <si>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</si>
  <si>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</si>
  <si>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</si>
  <si>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</si>
  <si>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</si>
  <si>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</si>
  <si>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</si>
  <si>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</si>
  <si>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</si>
  <si>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</si>
  <si>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</si>
  <si>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</si>
  <si>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</si>
  <si>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</si>
  <si>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</si>
  <si>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</si>
  <si>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</si>
  <si>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</si>
  <si>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</si>
  <si>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</si>
  <si>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</si>
  <si>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</si>
  <si>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</si>
  <si>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</si>
  <si>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</si>
  <si>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</si>
  <si>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</si>
  <si>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</si>
  <si>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</si>
  <si>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</si>
  <si>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</si>
  <si>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</si>
  <si>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</si>
  <si>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</si>
  <si>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</si>
  <si>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</si>
  <si>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</si>
  <si>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</si>
  <si>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</si>
  <si>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</si>
  <si>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</si>
  <si>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</si>
  <si>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</si>
  <si>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</si>
  <si>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</si>
  <si>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</si>
  <si>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</si>
  <si>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</si>
  <si>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</si>
  <si>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</si>
  <si>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</si>
  <si>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</si>
  <si>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</si>
  <si>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</si>
  <si>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</si>
  <si>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</si>
  <si>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</si>
  <si>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</si>
  <si>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</si>
  <si>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</si>
  <si>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</si>
  <si>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</si>
  <si>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</si>
  <si>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</si>
  <si>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</si>
  <si>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</si>
  <si>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</si>
  <si>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</si>
  <si>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</si>
  <si>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</si>
  <si>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</si>
  <si>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</si>
  <si>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</si>
  <si>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</si>
  <si>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</si>
  <si>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</si>
  <si>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</si>
  <si>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</si>
  <si>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</si>
  <si>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</si>
  <si>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</si>
  <si>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</si>
  <si>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</si>
  <si>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</si>
  <si>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</si>
  <si>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</si>
  <si>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</si>
  <si>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</si>
  <si>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</si>
  <si>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</si>
  <si>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</si>
  <si>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</si>
  <si>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</si>
  <si>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</si>
  <si>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</si>
  <si>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</si>
  <si>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</si>
  <si>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</si>
  <si>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</si>
  <si>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</si>
  <si>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</si>
  <si>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</si>
  <si>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</si>
  <si>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</si>
  <si>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</si>
  <si>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</si>
  <si>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</si>
  <si>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</si>
  <si>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</si>
  <si>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</si>
  <si>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</si>
  <si>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</si>
  <si>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</si>
  <si>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</si>
  <si>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</si>
  <si>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</si>
  <si>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</si>
  <si>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</si>
  <si>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</si>
  <si>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</si>
  <si>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</si>
  <si>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</si>
  <si>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</si>
  <si>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</si>
  <si>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</si>
  <si>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</si>
  <si>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</si>
  <si>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</si>
  <si>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</si>
  <si>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</si>
  <si>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</si>
  <si>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</si>
  <si>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</si>
  <si>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</si>
  <si>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</si>
  <si>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</si>
  <si>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</si>
  <si>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</si>
  <si>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</si>
  <si>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</si>
  <si>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</si>
  <si>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</si>
  <si>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</si>
  <si>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</si>
  <si>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</si>
  <si>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</si>
  <si>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</si>
  <si>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</si>
  <si>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</si>
  <si>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</si>
  <si>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</si>
  <si>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</si>
  <si>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</si>
  <si>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</si>
  <si>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</si>
  <si>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</si>
  <si>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</si>
  <si>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</si>
  <si>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</si>
  <si>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</si>
  <si>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</si>
  <si>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</si>
  <si>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</si>
  <si>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</si>
  <si>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</si>
  <si>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</si>
  <si>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</si>
  <si>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</si>
  <si>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</si>
  <si>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</si>
  <si>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</si>
  <si>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</si>
  <si>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</si>
  <si>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</si>
  <si>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</si>
  <si>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</si>
  <si>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</si>
  <si>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</si>
  <si>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</si>
  <si>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</si>
  <si>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</si>
  <si>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</si>
  <si>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</si>
  <si>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</si>
  <si>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</si>
  <si>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</si>
  <si>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</si>
  <si>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</si>
  <si>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</si>
  <si>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</si>
  <si>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</si>
  <si>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</si>
  <si>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</si>
  <si>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</si>
  <si>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</si>
  <si>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</si>
  <si>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</si>
  <si>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</si>
  <si>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</si>
  <si>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</si>
  <si>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</si>
  <si>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</si>
  <si>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</si>
  <si>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</si>
  <si>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</si>
  <si>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</si>
  <si>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</si>
  <si>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</si>
  <si>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</si>
  <si>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</si>
  <si>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</si>
  <si>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</si>
  <si>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</si>
  <si>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</si>
  <si>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</si>
  <si>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</si>
  <si>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</si>
  <si>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</si>
  <si>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</si>
  <si>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</si>
  <si>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</si>
  <si>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</si>
  <si>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</si>
  <si>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</si>
  <si>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</si>
  <si>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</si>
  <si>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</si>
  <si>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</si>
  <si>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</si>
  <si>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</si>
  <si>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</si>
  <si>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</si>
  <si>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</si>
  <si>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</si>
  <si>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</si>
  <si>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</si>
  <si>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</si>
  <si>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</si>
  <si>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</si>
  <si>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</si>
  <si>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</si>
  <si>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</si>
  <si>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</si>
  <si>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</si>
  <si>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</si>
  <si>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</si>
  <si>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</si>
  <si>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</si>
  <si>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</si>
  <si>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</si>
  <si>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</si>
  <si>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</si>
  <si>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</si>
  <si>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</si>
  <si>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</si>
  <si>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</si>
  <si>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</si>
  <si>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</si>
  <si>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</si>
  <si>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</si>
  <si>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</si>
  <si>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</si>
  <si>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</si>
  <si>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</si>
  <si>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</si>
  <si>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</si>
  <si>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</si>
  <si>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</si>
  <si>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</si>
  <si>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</si>
  <si>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</si>
  <si>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</si>
  <si>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</si>
  <si>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</si>
  <si>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</si>
  <si>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</si>
  <si>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</si>
  <si>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</si>
  <si>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</si>
  <si>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</si>
  <si>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</si>
  <si>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</si>
  <si>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</si>
  <si>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</si>
  <si>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</si>
  <si>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</si>
  <si>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</si>
  <si>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</si>
  <si>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</si>
  <si>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</si>
  <si>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</si>
  <si>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</si>
  <si>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</si>
  <si>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</si>
  <si>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</si>
  <si>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</si>
  <si>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</si>
  <si>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</si>
  <si>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</si>
  <si>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</si>
  <si>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</si>
  <si>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</si>
  <si>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</si>
  <si>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</si>
  <si>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</si>
  <si>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</si>
  <si>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</si>
  <si>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</si>
  <si>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</si>
  <si>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</si>
  <si>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</si>
  <si>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</si>
  <si>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</si>
  <si>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</si>
  <si>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</si>
  <si>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</si>
  <si>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</si>
  <si>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</si>
  <si>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</si>
  <si>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</si>
  <si>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</si>
  <si>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</si>
  <si>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</si>
  <si>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</si>
  <si>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</si>
  <si>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</si>
  <si>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</si>
  <si>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</si>
  <si>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</si>
  <si>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</si>
  <si>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</si>
  <si>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</si>
  <si>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</si>
  <si>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</si>
  <si>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</si>
  <si>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</si>
  <si>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</si>
  <si>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</si>
  <si>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</si>
  <si>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</si>
  <si>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</si>
  <si>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</si>
  <si>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</si>
  <si>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</si>
  <si>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</si>
  <si>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</si>
  <si>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</si>
  <si>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</si>
  <si>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</si>
  <si>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</si>
  <si>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</si>
  <si>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</si>
  <si>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</si>
  <si>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</si>
  <si>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</si>
  <si>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</si>
  <si>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</si>
  <si>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</si>
  <si>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</si>
  <si>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</si>
  <si>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</si>
  <si>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</si>
  <si>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</si>
  <si>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</si>
  <si>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</si>
  <si>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</si>
  <si>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</si>
  <si>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</si>
  <si>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</si>
  <si>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</si>
  <si>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</si>
  <si>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</si>
  <si>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</si>
  <si>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</si>
  <si>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</si>
  <si>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</si>
  <si>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</si>
  <si>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</si>
  <si>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</si>
  <si>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</si>
  <si>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</si>
  <si>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</si>
  <si>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</si>
  <si>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</si>
  <si>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</si>
  <si>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</si>
  <si>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</si>
  <si>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</si>
  <si>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</si>
  <si>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</si>
  <si>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</si>
  <si>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</si>
  <si>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</si>
  <si>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</si>
  <si>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</si>
  <si>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</si>
  <si>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</si>
  <si>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</si>
  <si>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</si>
  <si>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</si>
  <si>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</si>
  <si>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</si>
  <si>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</si>
  <si>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</si>
  <si>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</si>
  <si>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</si>
  <si>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</si>
  <si>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</si>
  <si>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</si>
  <si>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</si>
  <si>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</si>
  <si>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</si>
  <si>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</si>
  <si>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</si>
  <si>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</si>
  <si>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</si>
  <si>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</si>
  <si>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</si>
  <si>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</si>
  <si>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</si>
  <si>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</si>
  <si>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</si>
  <si>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</si>
  <si>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</si>
  <si>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</si>
  <si>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</si>
  <si>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</si>
  <si>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</si>
  <si>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</si>
  <si>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</si>
  <si>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</si>
  <si>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</si>
  <si>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</si>
  <si>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</si>
  <si>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</si>
  <si>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</si>
  <si>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</si>
  <si>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</si>
  <si>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</si>
  <si>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</si>
  <si>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</si>
  <si>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</si>
  <si>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</si>
  <si>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</si>
  <si>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</si>
  <si>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</si>
  <si>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</si>
  <si>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</si>
  <si>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</si>
  <si>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</si>
  <si>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</si>
  <si>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</si>
  <si>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</si>
  <si>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</si>
  <si>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</si>
  <si>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</si>
  <si>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</si>
  <si>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</si>
  <si>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</si>
  <si>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</si>
  <si>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</si>
  <si>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</si>
  <si>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</si>
  <si>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</si>
  <si>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</si>
  <si>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</si>
  <si>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</si>
  <si>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</si>
  <si>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</si>
  <si>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</si>
  <si>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</si>
  <si>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</si>
  <si>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</si>
  <si>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</si>
  <si>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</si>
  <si>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</si>
  <si>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</si>
  <si>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</si>
  <si>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</si>
  <si>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</si>
  <si>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</si>
  <si>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</si>
  <si>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</si>
  <si>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</si>
  <si>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</si>
  <si>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</si>
  <si>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</si>
  <si>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</si>
  <si>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</si>
  <si>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</si>
  <si>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</si>
  <si>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</si>
  <si>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</si>
  <si>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</si>
  <si>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</si>
  <si>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</si>
  <si>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</si>
  <si>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</si>
  <si>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</si>
  <si>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</si>
  <si>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</si>
  <si>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</si>
  <si>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</si>
  <si>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</si>
  <si>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</si>
  <si>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</si>
  <si>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</si>
  <si>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</si>
  <si>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</si>
  <si>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</si>
  <si>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</si>
  <si>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</si>
  <si>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</si>
  <si>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</si>
  <si>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</si>
  <si>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</si>
  <si>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</si>
  <si>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</si>
  <si>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</si>
  <si>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</si>
  <si>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</si>
  <si>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</si>
  <si>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</si>
  <si>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</si>
  <si>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</si>
  <si>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</si>
  <si>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</si>
  <si>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</si>
  <si>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</si>
  <si>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</si>
  <si>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</si>
  <si>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</si>
  <si>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</si>
  <si>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</si>
  <si>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</si>
  <si>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</si>
  <si>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</si>
  <si>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</si>
  <si>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</si>
  <si>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</si>
  <si>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</si>
  <si>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</si>
  <si>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</si>
  <si>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</si>
  <si>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</si>
  <si>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</si>
  <si>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</si>
  <si>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</si>
  <si>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</si>
  <si>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</si>
  <si>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</si>
  <si>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</si>
  <si>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</si>
  <si>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</si>
  <si>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</si>
  <si>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</si>
  <si>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</si>
  <si>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</si>
  <si>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</si>
  <si>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</si>
  <si>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</si>
  <si>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</si>
  <si>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</si>
  <si>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</si>
  <si>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</si>
  <si>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</si>
  <si>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</si>
  <si>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</si>
  <si>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</si>
  <si>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</si>
  <si>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</si>
  <si>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</si>
  <si>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</si>
  <si>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</si>
  <si>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</si>
  <si>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</si>
  <si>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</si>
  <si>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</si>
  <si>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</si>
  <si>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</si>
  <si>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</si>
  <si>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</si>
  <si>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</si>
  <si>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</si>
  <si>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</si>
  <si>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</si>
  <si>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</si>
  <si>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</si>
  <si>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</si>
  <si>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</si>
  <si>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</si>
  <si>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</si>
  <si>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</si>
  <si>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</si>
  <si>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</si>
  <si>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</si>
  <si>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</si>
  <si>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</si>
  <si>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</si>
  <si>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</si>
  <si>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</si>
  <si>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</si>
  <si>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</si>
  <si>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</si>
  <si>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</si>
  <si>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</si>
  <si>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</si>
  <si>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</si>
  <si>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</si>
  <si>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</si>
  <si>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</si>
  <si>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</si>
  <si>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</si>
  <si>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</si>
  <si>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</si>
  <si>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</si>
  <si>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</si>
  <si>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</si>
  <si>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</si>
  <si>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</si>
  <si>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</si>
  <si>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</si>
  <si>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</si>
  <si>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</si>
  <si>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</si>
  <si>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</si>
  <si>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</si>
  <si>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</si>
  <si>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</si>
  <si>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</si>
  <si>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</si>
  <si>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</si>
  <si>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</si>
  <si>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</si>
  <si>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</si>
  <si>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</si>
  <si>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</si>
  <si>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</si>
  <si>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</si>
  <si>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</si>
  <si>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</si>
  <si>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</si>
  <si>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</si>
  <si>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</si>
  <si>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</si>
  <si>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</si>
  <si>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</si>
  <si>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</si>
  <si>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</si>
  <si>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</si>
  <si>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</si>
  <si>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</si>
  <si>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</si>
  <si>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</si>
  <si>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</si>
  <si>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</si>
  <si>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</si>
  <si>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</si>
  <si>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</si>
  <si>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</si>
  <si>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</si>
  <si>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</si>
  <si>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</si>
  <si>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</si>
  <si>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</si>
  <si>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</si>
  <si>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</si>
  <si>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</si>
  <si>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</si>
  <si>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</si>
  <si>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</si>
  <si>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</si>
  <si>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</si>
  <si>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</si>
  <si>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</si>
  <si>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</si>
  <si>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</si>
  <si>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</si>
  <si>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</si>
  <si>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</si>
  <si>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</si>
  <si>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</si>
  <si>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</si>
  <si>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</si>
  <si>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</si>
  <si>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</si>
  <si>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</si>
  <si>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</si>
  <si>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</si>
  <si>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</si>
  <si>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</si>
  <si>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</si>
  <si>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</si>
  <si>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</si>
  <si>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</si>
  <si>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</si>
  <si>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</si>
  <si>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</si>
  <si>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</si>
  <si>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</si>
  <si>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</si>
  <si>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</si>
  <si>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</si>
  <si>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</si>
  <si>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</si>
  <si>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</si>
  <si>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</si>
  <si>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</si>
  <si>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</si>
  <si>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</si>
  <si>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</si>
  <si>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</si>
  <si>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</si>
  <si>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</si>
  <si>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</si>
  <si>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</si>
  <si>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</si>
  <si>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</si>
  <si>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</si>
  <si>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</si>
  <si>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</si>
  <si>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</si>
  <si>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</si>
  <si>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</si>
  <si>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</si>
  <si>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</si>
  <si>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</si>
  <si>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</si>
  <si>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</si>
  <si>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</si>
  <si>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</si>
  <si>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</si>
  <si>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</si>
  <si>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</si>
  <si>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</si>
  <si>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</si>
  <si>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</si>
  <si>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</si>
  <si>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</si>
  <si>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</si>
  <si>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</si>
  <si>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</si>
  <si>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</si>
  <si>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</si>
  <si>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</si>
  <si>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</si>
  <si>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</si>
  <si>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</si>
  <si>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</si>
  <si>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</si>
  <si>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</si>
  <si>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</si>
  <si>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</si>
  <si>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</si>
  <si>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</si>
  <si>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</si>
  <si>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</si>
  <si>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</si>
  <si>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</si>
  <si>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</si>
  <si>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</si>
  <si>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</si>
  <si>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</si>
  <si>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</si>
  <si>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</si>
  <si>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</si>
  <si>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</si>
  <si>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</si>
  <si>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</si>
  <si>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</si>
  <si>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</si>
  <si>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</si>
  <si>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</si>
  <si>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</si>
  <si>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</si>
  <si>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</si>
  <si>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</si>
  <si>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</si>
  <si>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</si>
  <si>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</si>
  <si>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</si>
  <si>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</si>
  <si>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</si>
  <si>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</si>
  <si>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</si>
  <si>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</si>
  <si>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</si>
  <si>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</si>
  <si>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</si>
  <si>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</si>
  <si>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</si>
  <si>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</si>
  <si>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</si>
  <si>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</si>
  <si>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</si>
  <si>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</si>
  <si>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</si>
  <si>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</si>
  <si>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</si>
  <si>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</si>
  <si>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</si>
  <si>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</si>
  <si>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</si>
  <si>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</si>
  <si>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</si>
  <si>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</si>
  <si>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</si>
  <si>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</si>
  <si>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</si>
  <si>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</si>
  <si>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</si>
  <si>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</si>
  <si>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</si>
  <si>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</si>
  <si>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</si>
  <si>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</si>
  <si>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</si>
  <si>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</si>
  <si>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</si>
  <si>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</si>
  <si>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</si>
  <si>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</si>
  <si>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</si>
  <si>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</si>
  <si>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</si>
  <si>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</si>
  <si>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</si>
  <si>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</si>
  <si>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</si>
  <si>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</si>
  <si>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</si>
  <si>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</si>
  <si>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</si>
  <si>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</si>
  <si>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</si>
  <si>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</si>
  <si>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</si>
  <si>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</si>
  <si>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</si>
  <si>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</si>
  <si>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</si>
  <si>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</si>
  <si>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</si>
  <si>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</si>
  <si>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</si>
  <si>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</si>
  <si>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</si>
  <si>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</si>
  <si>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</si>
  <si>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</si>
  <si>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</si>
  <si>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</si>
  <si>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</si>
  <si>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</si>
  <si>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</si>
  <si>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</si>
  <si>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</si>
  <si>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</si>
  <si>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</si>
  <si>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</si>
  <si>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</si>
  <si>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</si>
  <si>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</si>
  <si>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</si>
  <si>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</si>
  <si>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</si>
  <si>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</si>
  <si>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</si>
  <si>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</si>
  <si>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</si>
  <si>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</si>
  <si>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</si>
  <si>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</si>
  <si>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</si>
  <si>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</si>
  <si>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</si>
  <si>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</si>
  <si>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</si>
  <si>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</si>
  <si>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</si>
  <si>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</si>
  <si>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</si>
  <si>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</si>
  <si>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</si>
  <si>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</si>
  <si>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</si>
  <si>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</si>
  <si>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</si>
  <si>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</si>
  <si>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</si>
  <si>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</si>
  <si>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</si>
  <si>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</si>
  <si>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</si>
  <si>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</si>
  <si>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</si>
  <si>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</si>
  <si>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</si>
  <si>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</si>
  <si>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</si>
  <si>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</si>
  <si>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</si>
  <si>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</si>
  <si>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</si>
  <si>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</si>
  <si>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</si>
  <si>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</si>
  <si>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</si>
  <si>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</si>
  <si>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</si>
  <si>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</si>
  <si>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</si>
  <si>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</si>
  <si>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</si>
  <si>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</si>
  <si>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</si>
  <si>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</si>
  <si>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</si>
  <si>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</si>
  <si>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</si>
  <si>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</si>
  <si>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</si>
  <si>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</si>
  <si>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</si>
  <si>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</si>
  <si>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</si>
  <si>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</si>
  <si>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</si>
  <si>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</si>
  <si>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</si>
  <si>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</si>
  <si>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</si>
  <si>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</si>
  <si>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</si>
  <si>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</si>
  <si>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</si>
  <si>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</si>
  <si>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</si>
  <si>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</si>
  <si>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</si>
  <si>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</si>
  <si>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</si>
  <si>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</si>
  <si>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</si>
  <si>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</si>
  <si>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</si>
  <si>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</si>
  <si>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</si>
  <si>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</si>
  <si>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</si>
  <si>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</si>
  <si>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</si>
  <si>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</si>
  <si>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</si>
  <si>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</si>
  <si>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</si>
  <si>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</si>
  <si>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</si>
  <si>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</si>
  <si>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</si>
  <si>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</si>
  <si>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</si>
  <si>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</si>
  <si>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</si>
  <si>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</si>
  <si>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</si>
  <si>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</si>
  <si>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</si>
  <si>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</si>
  <si>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</si>
  <si>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</si>
  <si>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</si>
  <si>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</si>
  <si>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</si>
  <si>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</si>
  <si>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</si>
  <si>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</si>
  <si>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</si>
  <si>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</si>
  <si>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</si>
  <si>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</si>
  <si>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</si>
  <si>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</si>
  <si>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</si>
  <si>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</si>
  <si>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</si>
  <si>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</si>
  <si>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</si>
  <si>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</si>
  <si>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</si>
  <si>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</si>
  <si>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</si>
  <si>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</si>
  <si>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</si>
  <si>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</si>
  <si>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</si>
  <si>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</si>
  <si>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</si>
  <si>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</si>
  <si>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</si>
  <si>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</si>
  <si>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</si>
  <si>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</si>
  <si>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</si>
  <si>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</si>
  <si>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</si>
  <si>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</si>
  <si>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</si>
  <si>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</si>
  <si>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</si>
  <si>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</si>
  <si>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</si>
  <si>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</si>
  <si>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</si>
  <si>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</si>
  <si>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</si>
  <si>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</si>
  <si>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</si>
  <si>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</si>
  <si>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</si>
  <si>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</si>
  <si>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</si>
  <si>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</si>
  <si>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</si>
  <si>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</si>
  <si>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</si>
  <si>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</si>
  <si>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</si>
  <si>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</si>
  <si>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</si>
  <si>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</si>
  <si>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</si>
  <si>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</si>
  <si>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</si>
  <si>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</si>
  <si>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</si>
  <si>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</si>
  <si>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</si>
  <si>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</si>
  <si>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</si>
  <si>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</si>
  <si>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</si>
  <si>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</si>
  <si>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</si>
  <si>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</si>
  <si>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</si>
  <si>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</si>
  <si>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</si>
  <si>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</si>
  <si>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</si>
  <si>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</si>
  <si>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</si>
  <si>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</si>
  <si>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</si>
  <si>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</si>
  <si>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</si>
  <si>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</si>
  <si>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</si>
  <si>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</si>
  <si>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</si>
  <si>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</si>
  <si>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</si>
  <si>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</si>
  <si>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</si>
  <si>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</si>
  <si>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</si>
  <si>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</si>
  <si>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</si>
  <si>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</si>
  <si>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</si>
  <si>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</si>
  <si>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</si>
  <si>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</si>
  <si>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</si>
  <si>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</si>
  <si>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</si>
  <si>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</si>
  <si>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</si>
  <si>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</si>
  <si>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</si>
  <si>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</si>
  <si>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</si>
  <si>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</si>
  <si>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</si>
  <si>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</si>
  <si>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</si>
  <si>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</si>
  <si>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</si>
  <si>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</si>
  <si>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</si>
  <si>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</si>
  <si>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</si>
  <si>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</si>
  <si>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</si>
  <si>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</si>
  <si>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</si>
  <si>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</si>
  <si>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</si>
  <si>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</si>
  <si>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</si>
  <si>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</si>
  <si>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</si>
  <si>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</si>
  <si>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</si>
  <si>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</si>
  <si>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</si>
  <si>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</si>
  <si>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</si>
  <si>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</si>
  <si>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</si>
  <si>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</si>
  <si>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</si>
  <si>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</si>
  <si>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</si>
  <si>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</si>
  <si>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</si>
  <si>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</si>
  <si>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</si>
  <si>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</si>
  <si>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</si>
  <si>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</si>
  <si>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</si>
  <si>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</si>
  <si>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</si>
  <si>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</si>
  <si>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</si>
  <si>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</si>
  <si>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</si>
  <si>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</si>
  <si>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</si>
  <si>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</si>
  <si>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</si>
  <si>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</si>
  <si>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</si>
  <si>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</si>
  <si>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</si>
  <si>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</si>
  <si>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</si>
  <si>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</si>
  <si>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</si>
  <si>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</si>
  <si>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</si>
  <si>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</si>
  <si>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</si>
  <si>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</si>
  <si>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</si>
  <si>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</si>
  <si>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</si>
  <si>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</si>
  <si>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</si>
  <si>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</si>
  <si>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</si>
  <si>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</si>
  <si>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</si>
  <si>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</si>
  <si>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</si>
  <si>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</si>
  <si>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</si>
  <si>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</si>
  <si>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</si>
  <si>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</si>
  <si>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</si>
  <si>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</si>
  <si>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</si>
  <si>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</si>
  <si>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</si>
  <si>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</si>
  <si>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</si>
  <si>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</si>
  <si>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</si>
  <si>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</si>
  <si>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</si>
  <si>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</si>
  <si>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</si>
  <si>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</si>
  <si>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</si>
  <si>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</si>
  <si>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</si>
  <si>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</si>
  <si>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</si>
  <si>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</si>
  <si>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</si>
  <si>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</si>
  <si>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</si>
  <si>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</si>
  <si>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</si>
  <si>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</si>
  <si>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</si>
  <si>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</si>
  <si>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</si>
  <si>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</si>
  <si>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</si>
  <si>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</si>
  <si>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</si>
  <si>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</si>
  <si>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</si>
  <si>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</si>
  <si>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</si>
  <si>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</si>
  <si>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</si>
  <si>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</si>
  <si>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</si>
  <si>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</si>
  <si>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</si>
  <si>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</si>
  <si>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</si>
  <si>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</si>
  <si>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</si>
  <si>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</si>
  <si>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</si>
  <si>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</si>
  <si>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</si>
  <si>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</si>
  <si>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</si>
  <si>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</si>
  <si>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</si>
  <si>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</si>
  <si>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</si>
  <si>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</si>
  <si>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</si>
  <si>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</si>
  <si>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</si>
  <si>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</si>
  <si>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</si>
  <si>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</si>
  <si>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</si>
  <si>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</si>
  <si>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</si>
  <si>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</si>
  <si>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</si>
  <si>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</si>
  <si>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</si>
  <si>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</si>
  <si>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</si>
  <si>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</si>
  <si>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</si>
  <si>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</si>
  <si>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</si>
  <si>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</si>
  <si>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</si>
  <si>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</si>
  <si>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</si>
  <si>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</si>
  <si>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</si>
  <si>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</si>
  <si>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</si>
  <si>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</si>
  <si>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</si>
  <si>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</si>
  <si>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</si>
  <si>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</si>
  <si>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</si>
  <si>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</si>
  <si>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</si>
  <si>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</si>
  <si>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</si>
  <si>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</si>
  <si>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</si>
  <si>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</si>
  <si>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</si>
  <si>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</si>
  <si>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</si>
  <si>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</si>
  <si>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</si>
  <si>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</si>
  <si>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</si>
  <si>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</si>
  <si>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</si>
  <si>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</si>
  <si>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</si>
  <si>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</si>
  <si>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</si>
  <si>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</si>
  <si>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</si>
  <si>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</si>
  <si>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</si>
  <si>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</si>
  <si>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</si>
  <si>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</si>
  <si>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</si>
  <si>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</si>
  <si>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</si>
  <si>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</si>
  <si>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</si>
  <si>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</si>
  <si>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</si>
  <si>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</si>
  <si>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</si>
  <si>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</si>
  <si>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</si>
  <si>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</si>
  <si>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</si>
  <si>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</si>
  <si>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</si>
  <si>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</si>
  <si>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</si>
  <si>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</si>
  <si>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</si>
  <si>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</si>
  <si>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</si>
  <si>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</si>
  <si>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</si>
  <si>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</si>
  <si>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</si>
  <si>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</si>
  <si>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</si>
  <si>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</si>
  <si>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</si>
  <si>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</si>
  <si>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</si>
  <si>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</si>
  <si>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</si>
  <si>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</si>
  <si>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</si>
  <si>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</si>
  <si>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</si>
  <si>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</si>
  <si>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</si>
  <si>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</si>
  <si>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</si>
  <si>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</si>
  <si>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</si>
  <si>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</si>
  <si>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</si>
  <si>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</si>
  <si>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</si>
  <si>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</si>
  <si>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</si>
  <si>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</si>
  <si>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</si>
  <si>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</si>
  <si>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</si>
  <si>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</si>
  <si>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</si>
  <si>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</si>
  <si>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</si>
  <si>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</si>
  <si>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</si>
  <si>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</si>
  <si>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</si>
  <si>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</si>
  <si>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</si>
  <si>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</si>
  <si>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</si>
  <si>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</si>
  <si>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</si>
  <si>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</si>
  <si>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</si>
  <si>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</si>
  <si>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</si>
  <si>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</si>
  <si>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</si>
  <si>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</si>
  <si>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</si>
  <si>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</si>
  <si>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</si>
  <si>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</si>
  <si>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</si>
  <si>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</si>
  <si>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</si>
  <si>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</si>
  <si>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</si>
  <si>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</si>
  <si>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</si>
  <si>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</si>
  <si>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</si>
  <si>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</si>
  <si>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</si>
  <si>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</si>
  <si>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</si>
  <si>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</si>
  <si>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</si>
  <si>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</si>
  <si>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</si>
  <si>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</si>
  <si>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</si>
  <si>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</si>
  <si>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</si>
  <si>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</si>
  <si>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</si>
  <si>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</si>
  <si>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</si>
  <si>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</si>
  <si>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</si>
  <si>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</si>
  <si>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</si>
  <si>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</si>
  <si>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</si>
  <si>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</si>
  <si>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</si>
  <si>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</si>
  <si>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</si>
  <si>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</si>
  <si>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</si>
  <si>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</si>
  <si>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</si>
  <si>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</si>
  <si>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</si>
  <si>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</si>
  <si>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</si>
  <si>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</si>
  <si>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</si>
  <si>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</si>
  <si>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</si>
  <si>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</si>
  <si>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</si>
  <si>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</si>
  <si>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</si>
  <si>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</si>
  <si>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</si>
  <si>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</si>
  <si>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</si>
  <si>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</si>
  <si>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</si>
  <si>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</si>
  <si>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</si>
  <si>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</si>
  <si>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</si>
  <si>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</si>
  <si>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</si>
  <si>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</si>
  <si>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</si>
  <si>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</si>
  <si>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</si>
  <si>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</si>
  <si>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</si>
  <si>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</si>
  <si>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</si>
  <si>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</si>
  <si>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</si>
  <si>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</si>
  <si>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</si>
  <si>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</si>
  <si>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</si>
  <si>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</si>
  <si>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</si>
  <si>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</si>
  <si>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</si>
  <si>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</si>
  <si>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</si>
  <si>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</si>
  <si>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</si>
  <si>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</si>
  <si>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</si>
  <si>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</si>
  <si>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</si>
  <si>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</si>
  <si>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</si>
  <si>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</si>
  <si>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</si>
  <si>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</si>
  <si>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</si>
  <si>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</si>
  <si>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</si>
  <si>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</si>
  <si>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</si>
  <si>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</si>
  <si>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</si>
  <si>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</si>
  <si>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</si>
  <si>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</si>
  <si>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</si>
  <si>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</si>
  <si>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</si>
  <si>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</si>
  <si>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</si>
  <si>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</si>
  <si>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</si>
  <si>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</si>
  <si>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</si>
  <si>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</si>
  <si>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</si>
  <si>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</si>
  <si>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</si>
  <si>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</si>
  <si>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</si>
  <si>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</si>
  <si>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</si>
  <si>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</si>
  <si>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</si>
  <si>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</si>
  <si>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</si>
  <si>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</si>
  <si>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</si>
  <si>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</si>
  <si>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</si>
  <si>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</si>
  <si>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</si>
  <si>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</si>
  <si>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</si>
  <si>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</si>
  <si>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</si>
  <si>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</si>
  <si>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</si>
  <si>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</si>
  <si>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</si>
  <si>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</si>
  <si>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</si>
  <si>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</si>
  <si>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</si>
  <si>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</si>
  <si>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</si>
  <si>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</si>
  <si>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</si>
  <si>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</si>
  <si>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</si>
  <si>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</si>
  <si>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</si>
  <si>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</si>
  <si>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</si>
  <si>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</si>
  <si>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</si>
  <si>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</si>
  <si>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</si>
  <si>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</si>
  <si>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</si>
  <si>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</si>
  <si>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</si>
  <si>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</si>
  <si>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</si>
  <si>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</si>
  <si>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</si>
  <si>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</si>
  <si>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</si>
  <si>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</si>
  <si>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</si>
  <si>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</si>
  <si>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</si>
  <si>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</si>
  <si>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</si>
  <si>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</si>
  <si>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</si>
  <si>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</si>
  <si>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</si>
  <si>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</si>
  <si>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</si>
  <si>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</si>
  <si>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</si>
  <si>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</si>
  <si>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</si>
  <si>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</si>
  <si>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</si>
  <si>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</si>
  <si>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</si>
  <si>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</si>
  <si>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</si>
  <si>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</si>
  <si>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</si>
  <si>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</si>
  <si>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</si>
  <si>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</si>
  <si>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</si>
  <si>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</si>
  <si>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</si>
  <si>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</si>
  <si>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</si>
  <si>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</si>
  <si>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</si>
  <si>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</si>
  <si>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</si>
  <si>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</si>
  <si>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</si>
  <si>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</si>
  <si>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</si>
  <si>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</si>
  <si>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</si>
  <si>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</si>
  <si>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</si>
  <si>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</si>
  <si>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</si>
  <si>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</si>
  <si>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</si>
  <si>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</si>
  <si>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</si>
  <si>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</si>
  <si>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</si>
  <si>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</si>
  <si>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</si>
  <si>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</si>
  <si>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</si>
  <si>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</si>
  <si>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</si>
  <si>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</si>
  <si>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</si>
  <si>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</si>
  <si>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</si>
  <si>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</si>
  <si>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</si>
  <si>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</si>
  <si>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</si>
  <si>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</si>
  <si>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</si>
  <si>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</si>
  <si>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</si>
  <si>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</si>
  <si>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</si>
  <si>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</si>
  <si>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</si>
  <si>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</si>
  <si>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</si>
  <si>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</si>
  <si>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</si>
  <si>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</si>
  <si>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</si>
  <si>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</si>
  <si>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</si>
  <si>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</si>
  <si>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</si>
  <si>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</si>
  <si>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</si>
  <si>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</si>
  <si>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</si>
  <si>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</si>
  <si>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</si>
  <si>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</si>
  <si>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</si>
  <si>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</si>
  <si>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</si>
  <si>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</si>
  <si>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</si>
  <si>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</si>
  <si>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</si>
  <si>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</si>
  <si>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</si>
  <si>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</si>
  <si>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</si>
  <si>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</si>
  <si>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</si>
  <si>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</si>
  <si>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</si>
  <si>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</si>
  <si>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</si>
  <si>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</si>
  <si>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</si>
  <si>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</si>
  <si>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</si>
  <si>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</si>
  <si>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</si>
  <si>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</si>
  <si>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</si>
  <si>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</si>
  <si>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</si>
  <si>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</si>
  <si>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</si>
  <si>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</si>
  <si>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</si>
  <si>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</si>
  <si>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</si>
  <si>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</si>
  <si>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</si>
  <si>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</si>
  <si>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</si>
  <si>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</si>
  <si>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</si>
  <si>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</si>
  <si>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</si>
  <si>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</si>
  <si>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</si>
  <si>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</si>
  <si>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</si>
  <si>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</si>
  <si>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</si>
  <si>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</si>
  <si>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</si>
  <si>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</si>
  <si>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</si>
  <si>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</si>
  <si>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</si>
  <si>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</si>
  <si>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</si>
  <si>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</si>
  <si>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</si>
  <si>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</si>
  <si>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</si>
  <si>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</si>
  <si>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</si>
  <si>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</si>
  <si>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</si>
  <si>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</si>
  <si>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</si>
  <si>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</si>
  <si>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</si>
  <si>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</si>
  <si>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</si>
  <si>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</si>
  <si>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</si>
  <si>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</si>
  <si>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</si>
  <si>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</si>
  <si>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</si>
  <si>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</si>
  <si>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</si>
  <si>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</si>
  <si>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</si>
  <si>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</si>
  <si>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</si>
  <si>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</si>
  <si>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</si>
  <si>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</si>
  <si>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</si>
  <si>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</si>
  <si>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</si>
  <si>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</si>
  <si>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</si>
  <si>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</si>
  <si>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</si>
  <si>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</si>
  <si>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</si>
  <si>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</si>
  <si>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</si>
  <si>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</si>
  <si>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</si>
  <si>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</si>
  <si>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</si>
  <si>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</si>
  <si>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</si>
  <si>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</si>
  <si>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</si>
  <si>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</si>
  <si>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</si>
  <si>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</si>
  <si>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</si>
  <si>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</si>
  <si>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</si>
  <si>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</si>
  <si>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</si>
  <si>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</si>
  <si>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</si>
  <si>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</si>
  <si>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</si>
  <si>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</si>
  <si>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</si>
  <si>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</si>
  <si>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</si>
  <si>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</si>
  <si>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</si>
  <si>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</si>
  <si>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</si>
  <si>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</si>
  <si>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</si>
  <si>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</si>
  <si>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</si>
  <si>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</si>
  <si>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</si>
  <si>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</si>
  <si>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</si>
  <si>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</si>
  <si>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</si>
  <si>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</si>
  <si>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</si>
  <si>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</si>
  <si>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</si>
  <si>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</si>
  <si>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</si>
  <si>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</si>
  <si>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</si>
  <si>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</si>
  <si>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</si>
  <si>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</si>
  <si>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</si>
  <si>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</si>
  <si>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</si>
  <si>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</si>
  <si>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</si>
  <si>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</si>
  <si>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</si>
  <si>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</si>
  <si>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</si>
  <si>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</si>
  <si>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</si>
  <si>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</si>
  <si>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</si>
  <si>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</si>
  <si>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</si>
  <si>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</si>
  <si>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</si>
  <si>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</si>
  <si>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</si>
  <si>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</si>
  <si>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</si>
  <si>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</si>
  <si>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</si>
  <si>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</si>
  <si>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</si>
  <si>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</si>
  <si>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</si>
  <si>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</si>
  <si>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</si>
  <si>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</si>
  <si>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</si>
  <si>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</si>
  <si>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</si>
  <si>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</si>
  <si>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</si>
  <si>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</si>
  <si>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</si>
  <si>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</si>
  <si>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</si>
  <si>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</si>
  <si>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</si>
  <si>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</si>
  <si>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</si>
  <si>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</si>
  <si>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</si>
  <si>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</si>
  <si>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</si>
  <si>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</si>
  <si>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</si>
  <si>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</si>
  <si>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</si>
  <si>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</si>
  <si>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</si>
  <si>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</si>
  <si>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</si>
  <si>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</si>
  <si>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</si>
  <si>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</si>
  <si>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</si>
  <si>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</si>
  <si>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</si>
  <si>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</si>
  <si>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</si>
  <si>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</si>
  <si>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</si>
  <si>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</si>
  <si>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</si>
  <si>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</si>
  <si>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</si>
  <si>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</si>
  <si>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</si>
  <si>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</si>
  <si>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</si>
  <si>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</si>
  <si>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</si>
  <si>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</si>
  <si>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</si>
  <si>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</si>
  <si>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</si>
  <si>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</si>
  <si>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</si>
  <si>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</si>
  <si>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</si>
  <si>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</si>
  <si>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</si>
  <si>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</si>
  <si>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</si>
  <si>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</si>
  <si>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</si>
  <si>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</si>
  <si>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</si>
  <si>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</si>
  <si>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</si>
  <si>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</si>
  <si>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</si>
  <si>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</si>
  <si>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</si>
  <si>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</si>
  <si>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</si>
  <si>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</si>
  <si>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</si>
  <si>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</si>
  <si>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</si>
  <si>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</si>
  <si>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</si>
  <si>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</si>
  <si>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</si>
  <si>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</si>
  <si>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</si>
  <si>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</si>
  <si>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</si>
  <si>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</si>
  <si>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</si>
  <si>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</si>
  <si>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</si>
  <si>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</si>
  <si>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</si>
  <si>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</si>
  <si>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</si>
  <si>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</si>
  <si>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</si>
  <si>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</si>
  <si>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</si>
  <si>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</si>
  <si>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</si>
  <si>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</si>
  <si>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</si>
  <si>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</si>
  <si>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</si>
  <si>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</si>
  <si>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</si>
  <si>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</si>
  <si>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</si>
  <si>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</si>
  <si>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</si>
  <si>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</si>
  <si>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</si>
  <si>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</si>
  <si>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</si>
  <si>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</si>
  <si>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</si>
  <si>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</si>
  <si>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</si>
  <si>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</si>
  <si>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</si>
  <si>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</si>
  <si>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</si>
  <si>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</si>
  <si>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</si>
  <si>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</si>
  <si>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</si>
  <si>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</si>
  <si>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</si>
  <si>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</si>
  <si>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</si>
  <si>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</si>
  <si>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</si>
  <si>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</si>
  <si>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</si>
  <si>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</si>
  <si>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</si>
  <si>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</si>
  <si>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</si>
  <si>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</si>
  <si>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</si>
  <si>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</si>
  <si>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</si>
  <si>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</si>
  <si>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</si>
  <si>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</si>
  <si>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</si>
  <si>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</si>
  <si>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</si>
  <si>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</si>
  <si>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</si>
  <si>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</si>
  <si>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</si>
  <si>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</si>
  <si>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</si>
  <si>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</si>
  <si>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</si>
  <si>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</si>
  <si>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</si>
  <si>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</si>
  <si>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</si>
  <si>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</si>
  <si>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</si>
  <si>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</si>
  <si>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</si>
  <si>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</si>
  <si>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</si>
  <si>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</si>
  <si>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</si>
  <si>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</si>
  <si>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</si>
  <si>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</si>
  <si>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</si>
  <si>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</si>
  <si>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</si>
  <si>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</si>
  <si>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</si>
  <si>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</si>
  <si>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</si>
  <si>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</si>
  <si>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</si>
  <si>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</si>
  <si>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</si>
  <si>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</si>
  <si>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</si>
  <si>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</si>
  <si>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</si>
  <si>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</si>
  <si>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</si>
  <si>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</si>
  <si>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</si>
  <si>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</si>
  <si>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</si>
  <si>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</si>
  <si>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</si>
  <si>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</si>
  <si>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</si>
  <si>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</si>
  <si>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</si>
  <si>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</si>
  <si>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</si>
  <si>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</si>
  <si>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</si>
  <si>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</si>
  <si>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</si>
  <si>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</si>
  <si>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</si>
  <si>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</si>
  <si>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</si>
  <si>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</si>
  <si>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</si>
  <si>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</si>
  <si>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</si>
  <si>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</si>
  <si>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</si>
  <si>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</si>
  <si>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</si>
  <si>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</si>
  <si>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</si>
  <si>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</si>
  <si>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</si>
  <si>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</si>
  <si>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</si>
  <si>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</si>
  <si>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</si>
  <si>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</si>
  <si>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</si>
  <si>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</si>
  <si>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</si>
  <si>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</si>
  <si>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</si>
  <si>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</si>
  <si>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</si>
  <si>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</si>
  <si>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</si>
  <si>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</si>
  <si>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</si>
  <si>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</si>
  <si>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</si>
  <si>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</si>
  <si>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</si>
  <si>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</si>
  <si>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</si>
  <si>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</si>
  <si>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</si>
  <si>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</si>
  <si>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</si>
  <si>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</si>
  <si>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</si>
  <si>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</si>
  <si>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</si>
  <si>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</si>
  <si>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</si>
  <si>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</si>
  <si>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</si>
  <si>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</si>
  <si>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</si>
  <si>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</si>
  <si>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</si>
  <si>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</si>
  <si>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</si>
  <si>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</si>
  <si>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</si>
  <si>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</si>
  <si>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</si>
  <si>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</si>
  <si>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</si>
  <si>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</si>
  <si>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</si>
  <si>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</si>
  <si>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</si>
  <si>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</si>
  <si>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</si>
  <si>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</si>
  <si>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</si>
  <si>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</si>
  <si>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</si>
  <si>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</si>
  <si>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</si>
  <si>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</si>
  <si>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</si>
  <si>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</si>
  <si>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</si>
  <si>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</si>
  <si>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</si>
  <si>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</si>
  <si>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</si>
  <si>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</si>
  <si>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</si>
  <si>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</si>
  <si>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</si>
  <si>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</si>
  <si>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</si>
  <si>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</si>
  <si>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</si>
  <si>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</si>
  <si>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</si>
  <si>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</si>
  <si>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</si>
  <si>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</si>
  <si>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</si>
  <si>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</si>
  <si>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</si>
  <si>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</si>
  <si>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</si>
  <si>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</si>
  <si>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</si>
  <si>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</si>
  <si>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</si>
  <si>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</si>
  <si>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</si>
  <si>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</si>
  <si>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</si>
  <si>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</si>
  <si>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</si>
  <si>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</si>
  <si>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</si>
  <si>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</si>
  <si>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</si>
  <si>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</si>
  <si>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</si>
  <si>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</si>
  <si>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</si>
  <si>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</si>
  <si>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</si>
  <si>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</si>
  <si>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</si>
  <si>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</si>
  <si>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</si>
  <si>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</si>
  <si>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</si>
  <si>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</si>
  <si>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</si>
  <si>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</si>
  <si>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</si>
  <si>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</si>
  <si>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</si>
  <si>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</si>
  <si>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</si>
  <si>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</si>
  <si>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</si>
  <si>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</si>
  <si>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</si>
  <si>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</si>
  <si>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</si>
  <si>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</si>
  <si>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</si>
  <si>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</si>
  <si>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</si>
  <si>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</si>
  <si>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</si>
  <si>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</si>
  <si>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</si>
  <si>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</si>
  <si>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</si>
  <si>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</si>
  <si>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</si>
  <si>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</si>
  <si>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</si>
  <si>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</si>
  <si>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</si>
  <si>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</si>
  <si>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</si>
  <si>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</si>
  <si>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</si>
  <si>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</si>
  <si>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</si>
  <si>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</si>
  <si>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</si>
  <si>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</si>
  <si>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</si>
  <si>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</si>
  <si>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</si>
  <si>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</si>
  <si>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</si>
  <si>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</si>
  <si>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</si>
  <si>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</si>
  <si>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</si>
  <si>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</si>
  <si>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</si>
  <si>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</si>
  <si>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</si>
  <si>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</si>
  <si>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</si>
  <si>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</si>
  <si>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</si>
  <si>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</si>
  <si>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</si>
  <si>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</si>
  <si>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</si>
  <si>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</si>
  <si>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</si>
  <si>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</si>
  <si>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</si>
  <si>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</si>
  <si>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</si>
  <si>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</si>
  <si>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</si>
  <si>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</si>
  <si>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</si>
  <si>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</si>
  <si>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</si>
  <si>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</si>
  <si>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</si>
  <si>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</si>
  <si>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</si>
  <si>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</si>
  <si>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</si>
  <si>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</si>
  <si>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</si>
  <si>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</si>
  <si>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</si>
  <si>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</si>
  <si>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</si>
  <si>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</si>
  <si>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</si>
  <si>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</si>
  <si>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</si>
  <si>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</si>
  <si>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</si>
  <si>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</si>
  <si>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</si>
  <si>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</si>
  <si>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</si>
  <si>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</si>
  <si>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</si>
  <si>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</si>
  <si>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</si>
  <si>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</si>
  <si>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</si>
  <si>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</si>
  <si>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</si>
  <si>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</si>
  <si>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</si>
  <si>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</si>
  <si>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</si>
  <si>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</si>
  <si>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</si>
  <si>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</si>
  <si>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</si>
  <si>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</si>
  <si>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</si>
  <si>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</si>
  <si>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</si>
  <si>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</si>
  <si>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</si>
  <si>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</si>
  <si>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</si>
  <si>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</si>
  <si>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</si>
  <si>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</si>
  <si>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</si>
  <si>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</si>
  <si>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</si>
  <si>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</si>
  <si>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</si>
  <si>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</si>
  <si>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</si>
  <si>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</si>
  <si>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</si>
  <si>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</si>
  <si>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</si>
  <si>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</si>
  <si>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</si>
  <si>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</si>
  <si>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</si>
  <si>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</si>
  <si>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</si>
  <si>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</si>
  <si>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</si>
  <si>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</si>
  <si>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</si>
  <si>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</si>
  <si>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</si>
  <si>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</si>
  <si>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</si>
  <si>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</si>
  <si>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</si>
  <si>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</si>
  <si>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</si>
  <si>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</si>
  <si>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</si>
  <si>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</si>
  <si>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</si>
  <si>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</si>
  <si>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</si>
  <si>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</si>
  <si>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</si>
  <si>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</si>
  <si>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</si>
  <si>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</si>
  <si>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</si>
  <si>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</si>
  <si>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</si>
  <si>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</si>
  <si>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</si>
  <si>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</si>
  <si>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</si>
  <si>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</si>
  <si>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</si>
  <si>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</si>
  <si>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</si>
  <si>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</si>
  <si>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</si>
  <si>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</si>
  <si>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</si>
  <si>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</si>
  <si>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</si>
  <si>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</si>
  <si>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</si>
  <si>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</si>
  <si>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</si>
  <si>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</si>
  <si>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</si>
  <si>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</si>
  <si>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</si>
  <si>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</si>
  <si>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</si>
  <si>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</si>
  <si>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</si>
  <si>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</si>
  <si>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</si>
  <si>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</si>
  <si>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</si>
  <si>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</si>
  <si>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</si>
  <si>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</si>
  <si>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</si>
  <si>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</si>
  <si>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</si>
  <si>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</si>
  <si>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</si>
  <si>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</si>
  <si>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</si>
  <si>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</si>
  <si>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</si>
  <si>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</si>
  <si>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</si>
  <si>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</si>
  <si>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</si>
  <si>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</si>
  <si>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</si>
  <si>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</si>
  <si>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</si>
  <si>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</si>
  <si>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</si>
  <si>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</si>
  <si>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</si>
  <si>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</si>
  <si>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</si>
  <si>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</si>
  <si>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</si>
  <si>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</si>
  <si>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</si>
  <si>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</si>
  <si>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</si>
  <si>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</si>
  <si>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</si>
  <si>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</si>
  <si>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</si>
  <si>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</si>
  <si>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</si>
  <si>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</si>
  <si>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</si>
  <si>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</si>
  <si>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</si>
  <si>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</si>
  <si>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</si>
  <si>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</si>
  <si>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</si>
  <si>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</si>
  <si>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</si>
  <si>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</si>
  <si>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</si>
  <si>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</si>
  <si>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</si>
  <si>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</si>
  <si>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</si>
  <si>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</si>
  <si>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</si>
  <si>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</si>
  <si>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</si>
  <si>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</si>
  <si>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</si>
  <si>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</si>
  <si>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</si>
  <si>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</si>
  <si>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</si>
  <si>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</si>
  <si>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</si>
  <si>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</si>
  <si>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</si>
  <si>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</si>
  <si>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</si>
  <si>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</si>
  <si>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</si>
  <si>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</si>
  <si>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</si>
  <si>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</si>
  <si>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</si>
  <si>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</si>
  <si>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</si>
  <si>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</si>
  <si>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</si>
  <si>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</si>
  <si>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</si>
  <si>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</si>
  <si>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</si>
  <si>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</si>
  <si>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</si>
  <si>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</si>
  <si>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</si>
  <si>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</si>
  <si>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</si>
  <si>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</si>
  <si>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</si>
  <si>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</si>
  <si>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</si>
  <si>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</si>
  <si>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</si>
  <si>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</si>
  <si>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</si>
  <si>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</si>
  <si>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</si>
  <si>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</si>
  <si>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</si>
  <si>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</si>
  <si>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</si>
  <si>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</si>
  <si>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</si>
  <si>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</si>
  <si>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</si>
  <si>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</si>
  <si>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</si>
  <si>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</si>
  <si>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</si>
  <si>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</si>
  <si>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</si>
  <si>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</si>
  <si>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</si>
  <si>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</si>
  <si>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</si>
  <si>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</si>
  <si>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</si>
  <si>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</si>
  <si>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</si>
  <si>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</si>
  <si>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</si>
  <si>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</si>
  <si>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</si>
  <si>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</si>
  <si>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</si>
  <si>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</si>
  <si>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</si>
  <si>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</si>
  <si>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</si>
  <si>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</si>
  <si>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</si>
  <si>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</si>
  <si>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</si>
  <si>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</si>
  <si>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</si>
  <si>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</si>
  <si>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</si>
  <si>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</si>
  <si>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</si>
  <si>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</si>
  <si>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</si>
  <si>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</si>
  <si>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</si>
  <si>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</si>
  <si>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</si>
  <si>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</si>
  <si>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</si>
  <si>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</si>
  <si>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</si>
  <si>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</si>
  <si>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</si>
  <si>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</si>
  <si>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</si>
  <si>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</si>
  <si>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</si>
  <si>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</si>
  <si>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</si>
  <si>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</si>
  <si>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</si>
  <si>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</si>
  <si>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</si>
  <si>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</si>
  <si>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</si>
  <si>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</si>
  <si>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</si>
  <si>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</si>
  <si>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</si>
  <si>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</si>
  <si>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</si>
  <si>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</si>
  <si>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</si>
  <si>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</si>
  <si>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</si>
  <si>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</si>
  <si>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</si>
  <si>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</si>
  <si>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</si>
  <si>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</si>
  <si>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</si>
  <si>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</si>
  <si>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</si>
  <si>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</si>
  <si>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</si>
  <si>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</si>
  <si>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</si>
  <si>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</si>
  <si>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</si>
  <si>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</si>
  <si>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</si>
  <si>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</si>
  <si>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</si>
  <si>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</si>
  <si>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</si>
  <si>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</si>
  <si>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</si>
  <si>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</si>
  <si>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</si>
  <si>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</si>
  <si>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</si>
  <si>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</si>
  <si>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</si>
  <si>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</si>
  <si>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</si>
  <si>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</si>
  <si>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</si>
  <si>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</si>
  <si>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</si>
  <si>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</si>
  <si>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</si>
  <si>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</si>
  <si>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</si>
  <si>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</si>
  <si>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</si>
  <si>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</si>
  <si>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</si>
  <si>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</si>
  <si>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</si>
  <si>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</si>
  <si>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</si>
  <si>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</si>
  <si>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</si>
  <si>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</si>
  <si>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</si>
  <si>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</si>
  <si>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</si>
  <si>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</si>
  <si>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</si>
  <si>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</si>
  <si>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</si>
  <si>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</si>
  <si>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</si>
  <si>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</si>
  <si>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</si>
  <si>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</si>
  <si>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</si>
  <si>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</si>
  <si>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</si>
  <si>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</si>
  <si>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</si>
  <si>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</si>
  <si>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</si>
  <si>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</si>
  <si>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</si>
  <si>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</si>
  <si>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</si>
  <si>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</si>
  <si>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</si>
  <si>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</si>
  <si>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</si>
  <si>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</si>
  <si>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</si>
  <si>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</si>
  <si>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</si>
  <si>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</si>
  <si>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</si>
  <si>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</si>
  <si>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</si>
  <si>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</si>
  <si>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</si>
  <si>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</si>
  <si>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</si>
  <si>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</si>
  <si>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</si>
  <si>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</si>
  <si>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</si>
  <si>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</si>
  <si>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</si>
  <si>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</si>
  <si>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</si>
  <si>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</si>
  <si>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</si>
  <si>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</si>
  <si>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</si>
  <si>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</si>
  <si>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</si>
  <si>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</si>
  <si>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</si>
  <si>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</si>
  <si>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</si>
  <si>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</si>
  <si>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</si>
  <si>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</si>
  <si>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</si>
  <si>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</si>
  <si>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</si>
  <si>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</si>
  <si>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</si>
  <si>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</si>
  <si>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</si>
  <si>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</si>
  <si>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</si>
  <si>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</si>
  <si>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</si>
  <si>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</si>
  <si>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</si>
  <si>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</si>
  <si>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</si>
  <si>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</si>
  <si>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</si>
  <si>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</si>
  <si>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</si>
  <si>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</si>
  <si>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</si>
  <si>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</si>
  <si>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</si>
  <si>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</si>
  <si>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</si>
  <si>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</si>
  <si>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</si>
  <si>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</si>
  <si>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</si>
  <si>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</si>
  <si>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</si>
  <si>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</si>
  <si>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</si>
  <si>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</si>
  <si>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</si>
  <si>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</si>
  <si>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</si>
  <si>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</si>
  <si>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</si>
  <si>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</si>
  <si>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</si>
  <si>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</si>
  <si>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</si>
  <si>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</si>
  <si>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</si>
  <si>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</si>
  <si>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</si>
  <si>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</si>
  <si>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</si>
  <si>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</si>
  <si>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</si>
  <si>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</si>
  <si>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</si>
  <si>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</si>
  <si>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</si>
  <si>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</si>
  <si>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</si>
  <si>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</si>
  <si>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</si>
  <si>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</si>
  <si>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</si>
  <si>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</si>
  <si>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</si>
  <si>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</si>
  <si>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</si>
  <si>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</si>
  <si>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</si>
  <si>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</si>
  <si>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</si>
  <si>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</si>
  <si>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</si>
  <si>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</si>
  <si>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</si>
  <si>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</si>
  <si>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</si>
  <si>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</si>
  <si>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</si>
  <si>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</si>
  <si>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</si>
  <si>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</si>
  <si>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</si>
  <si>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</si>
  <si>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</si>
  <si>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</si>
  <si>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</si>
  <si>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</si>
  <si>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</si>
  <si>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</si>
  <si>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</si>
  <si>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</si>
  <si>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</si>
  <si>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</si>
  <si>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</si>
  <si>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</si>
  <si>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</si>
  <si>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</si>
  <si>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</si>
  <si>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</si>
  <si>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</si>
  <si>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</si>
  <si>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</si>
  <si>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</si>
  <si>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</si>
  <si>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</si>
  <si>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</si>
  <si>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</si>
  <si>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</si>
  <si>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</si>
  <si>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</si>
  <si>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</si>
  <si>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</si>
  <si>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</si>
  <si>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</si>
  <si>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</si>
  <si>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</si>
  <si>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</si>
  <si>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</si>
  <si>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</si>
  <si>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</si>
  <si>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</si>
  <si>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</si>
  <si>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</si>
  <si>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</si>
  <si>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</si>
  <si>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</si>
  <si>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</si>
  <si>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</si>
  <si>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</si>
  <si>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</si>
  <si>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</si>
  <si>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</si>
  <si>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</si>
  <si>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</si>
  <si>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</si>
  <si>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</si>
  <si>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</si>
  <si>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</si>
  <si>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</si>
  <si>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</si>
  <si>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</si>
  <si>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</si>
  <si>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</si>
  <si>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</si>
  <si>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</si>
  <si>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</si>
  <si>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</si>
  <si>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</si>
  <si>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</si>
  <si>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</si>
  <si>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</si>
  <si>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</si>
  <si>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</si>
  <si>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</si>
  <si>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</si>
  <si>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</si>
  <si>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</si>
  <si>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</si>
  <si>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</si>
  <si>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</si>
  <si>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</si>
  <si>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</si>
  <si>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</si>
  <si>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</si>
  <si>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</si>
  <si>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</si>
  <si>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</si>
  <si>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</si>
  <si>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</si>
  <si>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</si>
  <si>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</si>
  <si>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</si>
  <si>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</si>
  <si>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</si>
  <si>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</si>
  <si>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</si>
  <si>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</si>
  <si>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</si>
  <si>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</si>
  <si>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</si>
  <si>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</si>
  <si>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</si>
  <si>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</si>
  <si>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</si>
  <si>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</si>
  <si>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</si>
  <si>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</si>
  <si>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</si>
  <si>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</si>
  <si>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</si>
  <si>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</si>
  <si>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</si>
  <si>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</si>
  <si>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</si>
  <si>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</si>
  <si>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</si>
  <si>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</si>
  <si>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</si>
  <si>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</si>
  <si>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</si>
  <si>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</si>
  <si>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</si>
  <si>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</si>
  <si>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</si>
  <si>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</si>
  <si>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</si>
  <si>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</si>
  <si>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</si>
  <si>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</si>
  <si>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</si>
  <si>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</si>
  <si>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</si>
  <si>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</si>
  <si>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</si>
  <si>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</si>
  <si>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</si>
  <si>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</si>
  <si>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</si>
  <si>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</si>
  <si>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</si>
  <si>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</si>
  <si>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</si>
  <si>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</si>
  <si>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</si>
  <si>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</si>
  <si>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</si>
  <si>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</si>
  <si>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</si>
  <si>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</si>
  <si>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</si>
  <si>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</si>
  <si>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</si>
  <si>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</si>
  <si>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</si>
  <si>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</si>
  <si>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</si>
  <si>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</si>
  <si>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</si>
  <si>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</si>
  <si>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</si>
  <si>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</si>
  <si>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</si>
  <si>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</si>
  <si>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</si>
  <si>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</si>
  <si>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</si>
  <si>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</si>
  <si>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</si>
  <si>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</si>
  <si>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</si>
  <si>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</si>
  <si>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</si>
  <si>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</si>
  <si>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</si>
  <si>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</si>
  <si>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</si>
  <si>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</si>
  <si>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</si>
  <si>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</si>
  <si>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</si>
  <si>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</si>
  <si>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</si>
  <si>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</si>
  <si>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</si>
  <si>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</si>
  <si>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</si>
  <si>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</si>
  <si>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</si>
  <si>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</si>
  <si>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</si>
  <si>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</si>
  <si>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</si>
  <si>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</si>
  <si>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</si>
  <si>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</si>
  <si>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</si>
  <si>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</si>
  <si>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</si>
  <si>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</si>
  <si>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</si>
  <si>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</si>
  <si>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</si>
  <si>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</si>
  <si>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</si>
  <si>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</si>
  <si>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</si>
  <si>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</si>
  <si>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</si>
  <si>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</si>
  <si>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</si>
  <si>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</si>
  <si>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</si>
  <si>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</si>
  <si>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</si>
  <si>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</si>
  <si>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</si>
  <si>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</si>
  <si>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</si>
  <si>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</si>
  <si>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</si>
  <si>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</si>
  <si>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</si>
  <si>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</si>
  <si>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</si>
  <si>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</si>
  <si>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</si>
  <si>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</si>
  <si>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</si>
  <si>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</si>
  <si>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</si>
  <si>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</si>
  <si>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</si>
  <si>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</si>
  <si>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</si>
  <si>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</si>
  <si>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</si>
  <si>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</si>
  <si>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</si>
  <si>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</si>
  <si>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</si>
  <si>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</si>
  <si>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</si>
  <si>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</si>
  <si>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</si>
  <si>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</si>
  <si>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</si>
  <si>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</si>
  <si>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</si>
  <si>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</si>
  <si>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</si>
  <si>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</si>
  <si>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</si>
  <si>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</si>
  <si>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</si>
  <si>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</si>
  <si>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</si>
  <si>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</si>
  <si>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</si>
  <si>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</si>
  <si>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</si>
  <si>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</si>
  <si>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</si>
  <si>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</si>
  <si>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</si>
  <si>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</si>
  <si>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</si>
  <si>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</si>
  <si>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</si>
  <si>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</si>
  <si>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</si>
  <si>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</si>
  <si>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</si>
  <si>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</si>
  <si>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</si>
  <si>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</si>
  <si>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</si>
  <si>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</si>
  <si>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</si>
  <si>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</si>
  <si>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</si>
  <si>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</si>
  <si>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</si>
  <si>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</si>
  <si>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</si>
  <si>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</si>
  <si>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</si>
  <si>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</si>
  <si>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</si>
  <si>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</si>
  <si>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</si>
  <si>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</si>
  <si>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</si>
  <si>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</si>
  <si>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</si>
  <si>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</si>
  <si>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</si>
  <si>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</si>
  <si>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</si>
  <si>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</si>
  <si>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</si>
  <si>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</si>
  <si>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</si>
  <si>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</si>
  <si>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</si>
  <si>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</si>
  <si>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</si>
  <si>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</si>
  <si>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</si>
  <si>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</si>
  <si>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</si>
  <si>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</si>
  <si>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</si>
  <si>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</si>
  <si>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</si>
  <si>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</si>
  <si>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</si>
  <si>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</si>
  <si>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</si>
  <si>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</si>
  <si>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</si>
  <si>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</si>
  <si>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</si>
  <si>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</si>
  <si>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</si>
  <si>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</si>
  <si>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</si>
  <si>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</si>
  <si>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</si>
  <si>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</si>
  <si>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</si>
  <si>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</si>
  <si>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</si>
  <si>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</si>
  <si>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</si>
  <si>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</si>
  <si>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</si>
  <si>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</si>
  <si>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</si>
  <si>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</si>
  <si>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</si>
  <si>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</si>
  <si>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</si>
  <si>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</si>
  <si>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</si>
  <si>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</si>
  <si>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</si>
  <si>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</si>
  <si>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</si>
  <si>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</si>
  <si>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</si>
  <si>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</si>
  <si>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</si>
  <si>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</si>
  <si>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</si>
  <si>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</si>
  <si>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</si>
  <si>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</si>
  <si>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</si>
  <si>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</si>
  <si>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</si>
  <si>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</si>
  <si>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</si>
  <si>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</si>
  <si>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</si>
  <si>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</si>
  <si>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</si>
  <si>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</si>
  <si>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</si>
  <si>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</si>
  <si>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</si>
  <si>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</si>
  <si>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</si>
  <si>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</si>
  <si>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</si>
  <si>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</si>
  <si>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</si>
  <si>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</si>
  <si>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</si>
  <si>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</si>
  <si>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</si>
  <si>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</si>
  <si>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</si>
  <si>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</si>
  <si>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</si>
  <si>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</si>
  <si>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</si>
  <si>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</si>
  <si>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</si>
  <si>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</si>
  <si>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</si>
  <si>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</si>
  <si>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</si>
  <si>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</si>
  <si>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</si>
  <si>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</si>
  <si>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</si>
  <si>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</si>
  <si>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</si>
  <si>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</si>
  <si>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</si>
  <si>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</si>
  <si>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</si>
  <si>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</si>
  <si>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</si>
  <si>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</si>
  <si>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</si>
  <si>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</si>
  <si>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</si>
  <si>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</si>
  <si>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</si>
  <si>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</si>
  <si>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</si>
  <si>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</si>
  <si>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</si>
  <si>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</si>
  <si>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</si>
  <si>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</si>
  <si>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</si>
  <si>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</si>
  <si>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</si>
  <si>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</si>
  <si>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</si>
  <si>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</si>
  <si>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</si>
  <si>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</si>
  <si>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</si>
  <si>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</si>
  <si>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</si>
  <si>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</si>
  <si>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</si>
  <si>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</si>
  <si>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</si>
  <si>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</si>
  <si>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</si>
  <si>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</si>
  <si>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</si>
  <si>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</si>
  <si>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</si>
  <si>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</si>
  <si>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</si>
  <si>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</si>
  <si>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</si>
  <si>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</si>
  <si>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</si>
  <si>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</si>
  <si>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</si>
  <si>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</si>
  <si>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</si>
  <si>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</si>
  <si>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</si>
  <si>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</si>
  <si>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</si>
  <si>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</si>
  <si>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</si>
  <si>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</si>
  <si>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</si>
  <si>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</si>
  <si>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</si>
  <si>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</si>
  <si>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</si>
  <si>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</si>
  <si>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</si>
  <si>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</si>
  <si>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</si>
  <si>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</si>
  <si>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</si>
  <si>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</si>
  <si>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</si>
  <si>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</si>
  <si>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</si>
  <si>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</si>
  <si>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</si>
  <si>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</si>
  <si>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</si>
  <si>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</si>
  <si>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</si>
  <si>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</si>
  <si>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</si>
  <si>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</si>
  <si>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</si>
  <si>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</si>
  <si>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</si>
  <si>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</si>
  <si>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</si>
  <si>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</si>
  <si>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</si>
  <si>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</si>
  <si>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</si>
  <si>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</si>
  <si>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</si>
  <si>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</si>
  <si>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</si>
  <si>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</si>
  <si>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</si>
  <si>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</si>
  <si>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</si>
  <si>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</si>
  <si>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</si>
  <si>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</si>
  <si>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</si>
  <si>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</si>
  <si>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</si>
  <si>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</si>
  <si>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</si>
  <si>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</si>
  <si>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</si>
  <si>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</si>
  <si>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</si>
  <si>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</si>
  <si>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</si>
  <si>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</si>
  <si>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</si>
  <si>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</si>
  <si>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</si>
  <si>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</si>
  <si>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</si>
  <si>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</si>
  <si>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</si>
  <si>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</si>
  <si>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</si>
  <si>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</si>
  <si>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</si>
  <si>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</si>
  <si>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</si>
  <si>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</si>
  <si>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</si>
  <si>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</si>
  <si>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</si>
  <si>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</si>
  <si>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</si>
  <si>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</si>
  <si>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</si>
  <si>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</si>
  <si>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</si>
  <si>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</si>
  <si>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</si>
  <si>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</si>
  <si>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</si>
  <si>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</si>
  <si>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</si>
  <si>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</si>
  <si>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</si>
  <si>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</si>
  <si>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</si>
  <si>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</si>
  <si>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</si>
  <si>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</si>
  <si>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</si>
  <si>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</si>
  <si>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</si>
  <si>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</si>
  <si>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</si>
  <si>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</si>
  <si>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</si>
  <si>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</si>
  <si>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</si>
  <si>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</si>
  <si>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</si>
  <si>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</si>
  <si>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</si>
  <si>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</si>
  <si>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</si>
  <si>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</si>
  <si>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</si>
  <si>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</si>
  <si>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</si>
  <si>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</si>
  <si>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</si>
  <si>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</si>
  <si>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</si>
  <si>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</si>
  <si>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</si>
  <si>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</si>
  <si>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</si>
  <si>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</si>
  <si>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</si>
  <si>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</si>
  <si>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</si>
  <si>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</si>
  <si>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</si>
  <si>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</si>
  <si>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</si>
  <si>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</si>
  <si>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</si>
  <si>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</si>
  <si>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</si>
  <si>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</si>
  <si>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</si>
  <si>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</si>
  <si>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</si>
  <si>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</si>
  <si>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</si>
  <si>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</si>
  <si>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</si>
  <si>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</si>
  <si>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</si>
  <si>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</si>
  <si>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</si>
  <si>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</si>
  <si>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</si>
  <si>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</si>
  <si>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</si>
  <si>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</si>
  <si>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</si>
  <si>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</si>
  <si>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</si>
  <si>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</si>
  <si>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</si>
  <si>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</si>
  <si>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</si>
  <si>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</si>
  <si>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</si>
  <si>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</si>
  <si>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</si>
  <si>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</si>
  <si>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</si>
  <si>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</si>
  <si>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</si>
  <si>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</si>
  <si>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</si>
  <si>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</si>
  <si>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</si>
  <si>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</si>
  <si>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</si>
  <si>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</si>
  <si>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</si>
  <si>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</si>
  <si>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</si>
  <si>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</si>
  <si>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</si>
  <si>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</si>
  <si>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</si>
  <si>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</si>
  <si>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</si>
  <si>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</si>
  <si>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</si>
  <si>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</si>
  <si>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</si>
  <si>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</si>
  <si>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</si>
  <si>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</si>
  <si>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</si>
  <si>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</si>
  <si>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</si>
  <si>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</si>
  <si>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</si>
  <si>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</si>
  <si>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</si>
  <si>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</si>
  <si>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</si>
  <si>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</si>
  <si>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</si>
  <si>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</si>
  <si>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</si>
  <si>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</si>
  <si>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</si>
  <si>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</si>
  <si>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</si>
  <si>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</si>
  <si>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</si>
  <si>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</si>
  <si>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</si>
  <si>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</si>
  <si>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</si>
  <si>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</si>
  <si>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</si>
  <si>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</si>
  <si>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</si>
  <si>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</si>
  <si>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</si>
  <si>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</si>
  <si>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</si>
  <si>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</si>
  <si>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</si>
  <si>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</si>
  <si>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</si>
  <si>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</si>
  <si>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</si>
  <si>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</si>
  <si>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</si>
  <si>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</si>
  <si>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</si>
  <si>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</si>
  <si>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</si>
  <si>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</si>
  <si>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</si>
  <si>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</si>
  <si>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</si>
  <si>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</si>
  <si>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</si>
  <si>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</si>
  <si>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</si>
  <si>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</si>
  <si>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</si>
  <si>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</si>
  <si>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</si>
  <si>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</si>
  <si>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</si>
  <si>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</si>
  <si>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</si>
  <si>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</si>
  <si>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</si>
  <si>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</si>
  <si>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</si>
  <si>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</si>
  <si>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</si>
  <si>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</si>
  <si>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</si>
  <si>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</si>
  <si>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</si>
  <si>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</si>
  <si>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</si>
  <si>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</si>
  <si>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</si>
  <si>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</si>
  <si>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</si>
  <si>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</si>
  <si>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</si>
  <si>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</si>
  <si>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</si>
  <si>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</si>
  <si>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</si>
  <si>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</si>
  <si>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</si>
  <si>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</si>
  <si>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</si>
  <si>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</si>
  <si>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</si>
  <si>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</si>
  <si>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</si>
  <si>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</si>
  <si>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</si>
  <si>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</si>
  <si>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</si>
  <si>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</si>
  <si>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</si>
  <si>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</si>
  <si>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</si>
  <si>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</si>
  <si>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</si>
  <si>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</si>
  <si>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</si>
  <si>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</si>
  <si>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</si>
  <si>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</si>
  <si>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</si>
  <si>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</si>
  <si>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</si>
  <si>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</si>
  <si>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</si>
  <si>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</si>
  <si>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</si>
  <si>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</si>
  <si>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</si>
  <si>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</si>
  <si>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</si>
  <si>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</si>
  <si>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</si>
  <si>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</si>
  <si>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</si>
  <si>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</si>
  <si>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</si>
  <si>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</si>
  <si>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</si>
  <si>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</si>
  <si>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</si>
  <si>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</si>
  <si>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</si>
  <si>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</si>
  <si>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</si>
  <si>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</si>
  <si>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</si>
  <si>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</si>
  <si>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</si>
  <si>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</si>
  <si>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</si>
  <si>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</si>
  <si>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</si>
  <si>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</si>
  <si>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</si>
  <si>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</si>
  <si>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</si>
  <si>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</si>
  <si>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</si>
  <si>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</si>
  <si>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</si>
  <si>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</si>
  <si>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</si>
  <si>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</si>
  <si>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</si>
  <si>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</si>
  <si>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</si>
  <si>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</si>
  <si>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</si>
  <si>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</si>
  <si>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</si>
  <si>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</si>
  <si>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</si>
  <si>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</si>
  <si>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</si>
  <si>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</si>
  <si>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</si>
  <si>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</si>
  <si>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</si>
  <si>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</si>
  <si>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</si>
  <si>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</si>
  <si>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</si>
  <si>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</si>
  <si>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</si>
  <si>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</si>
  <si>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</si>
  <si>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</si>
  <si>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</si>
  <si>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</si>
  <si>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</si>
  <si>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</si>
  <si>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</si>
  <si>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</si>
  <si>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</si>
  <si>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</si>
  <si>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</si>
  <si>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</si>
  <si>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</si>
  <si>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</si>
  <si>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</si>
  <si>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</si>
  <si>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</si>
  <si>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</si>
  <si>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</si>
  <si>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</si>
  <si>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</si>
  <si>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</si>
  <si>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</si>
  <si>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</si>
  <si>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</si>
  <si>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</si>
  <si>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</si>
  <si>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</si>
  <si>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</si>
  <si>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</si>
  <si>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</si>
  <si>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</si>
  <si>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</si>
  <si>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</si>
  <si>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</si>
  <si>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</si>
  <si>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</si>
  <si>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</si>
  <si>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</si>
  <si>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</si>
  <si>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</si>
  <si>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</si>
  <si>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</si>
  <si>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</si>
  <si>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</si>
  <si>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</si>
  <si>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</si>
  <si>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</si>
  <si>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</si>
  <si>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</si>
  <si>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</si>
  <si>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</si>
  <si>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</si>
  <si>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</si>
  <si>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</si>
  <si>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</si>
  <si>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</si>
  <si>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</si>
  <si>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</si>
  <si>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</si>
  <si>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</si>
  <si>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</si>
  <si>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</si>
  <si>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</si>
  <si>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</si>
  <si>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</si>
  <si>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</si>
  <si>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</si>
  <si>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</si>
  <si>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</si>
  <si>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</si>
  <si>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</si>
  <si>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</si>
  <si>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</si>
  <si>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</si>
  <si>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</si>
  <si>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</si>
  <si>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</si>
  <si>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</si>
  <si>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</si>
  <si>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</si>
  <si>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</si>
  <si>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</si>
  <si>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</si>
  <si>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</si>
  <si>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</si>
  <si>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</si>
  <si>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</si>
  <si>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</si>
  <si>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</si>
  <si>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</si>
  <si>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</si>
  <si>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</si>
  <si>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</si>
  <si>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</si>
  <si>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</si>
  <si>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</si>
  <si>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</si>
  <si>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</si>
  <si>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</si>
  <si>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</si>
  <si>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</si>
  <si>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</si>
  <si>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</si>
  <si>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</si>
  <si>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</si>
  <si>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</si>
  <si>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</si>
  <si>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</si>
  <si>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</si>
  <si>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</si>
  <si>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</si>
  <si>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</si>
  <si>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</si>
  <si>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</si>
  <si>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</si>
  <si>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</si>
  <si>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</si>
  <si>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</si>
  <si>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</si>
  <si>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</si>
  <si>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</si>
  <si>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</si>
  <si>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</si>
  <si>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</si>
  <si>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</si>
  <si>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</si>
  <si>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</si>
  <si>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</si>
  <si>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</si>
  <si>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</si>
  <si>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</si>
  <si>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</si>
  <si>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</si>
  <si>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</si>
  <si>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</si>
  <si>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</si>
  <si>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</si>
  <si>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</si>
  <si>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</si>
  <si>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</si>
  <si>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</si>
  <si>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</si>
  <si>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</si>
  <si>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</si>
  <si>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</si>
  <si>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</si>
  <si>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</si>
  <si>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</si>
  <si>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</si>
  <si>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</si>
  <si>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</si>
  <si>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</si>
  <si>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</si>
  <si>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</si>
  <si>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</si>
  <si>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</si>
  <si>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</si>
  <si>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</si>
  <si>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</si>
  <si>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</si>
  <si>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</si>
  <si>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</si>
  <si>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</si>
  <si>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</si>
  <si>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</si>
  <si>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</si>
  <si>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</si>
  <si>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</si>
  <si>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</si>
  <si>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</si>
  <si>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</si>
  <si>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</si>
  <si>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</si>
  <si>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</si>
  <si>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</si>
  <si>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</si>
  <si>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</si>
  <si>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</si>
  <si>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</si>
  <si>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</si>
  <si>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</si>
  <si>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</si>
  <si>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</si>
  <si>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</si>
  <si>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</si>
  <si>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</si>
  <si>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</si>
  <si>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</si>
  <si>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</si>
  <si>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</si>
  <si>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</si>
  <si>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</si>
  <si>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</si>
  <si>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</si>
  <si>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</si>
  <si>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</si>
  <si>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</si>
  <si>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</si>
  <si>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</si>
  <si>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</si>
  <si>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</si>
  <si>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</si>
  <si>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</si>
  <si>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</si>
  <si>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</si>
  <si>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</si>
  <si>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</si>
  <si>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</si>
  <si>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</si>
  <si>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</si>
  <si>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</si>
  <si>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</si>
  <si>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</si>
  <si>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</si>
  <si>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</si>
  <si>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</si>
  <si>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</si>
  <si>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</si>
  <si>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</si>
  <si>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</si>
  <si>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</si>
  <si>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</si>
  <si>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</si>
  <si>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</si>
  <si>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</si>
  <si>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</si>
  <si>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</si>
  <si>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</si>
  <si>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</si>
  <si>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</si>
  <si>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</si>
  <si>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</si>
  <si>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</si>
  <si>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</si>
  <si>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</si>
  <si>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</si>
  <si>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</si>
  <si>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</si>
  <si>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</si>
  <si>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</si>
  <si>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</si>
  <si>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</si>
  <si>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</si>
  <si>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</si>
  <si>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</si>
  <si>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</si>
  <si>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</si>
  <si>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</si>
  <si>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</si>
  <si>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</si>
  <si>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</si>
  <si>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</si>
  <si>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</si>
  <si>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</si>
  <si>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</si>
  <si>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</si>
  <si>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</si>
  <si>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</si>
  <si>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</si>
  <si>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</si>
  <si>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</si>
  <si>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</si>
  <si>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</si>
  <si>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</si>
  <si>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</si>
  <si>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</si>
  <si>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</si>
  <si>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</si>
  <si>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</si>
  <si>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</si>
  <si>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</si>
  <si>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</si>
  <si>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</si>
  <si>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</si>
  <si>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</si>
  <si>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</si>
  <si>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</si>
  <si>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</si>
  <si>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</si>
  <si>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</si>
  <si>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</si>
  <si>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</si>
  <si>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</si>
  <si>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</si>
  <si>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</si>
  <si>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</si>
  <si>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</si>
  <si>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</si>
  <si>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</si>
  <si>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</si>
  <si>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</si>
  <si>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</si>
  <si>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</si>
  <si>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</si>
  <si>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</si>
  <si>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</si>
  <si>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</si>
  <si>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</si>
  <si>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</si>
  <si>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</si>
  <si>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</si>
  <si>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</si>
  <si>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</si>
  <si>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</si>
  <si>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</si>
  <si>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</si>
  <si>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</si>
  <si>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</si>
  <si>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</si>
  <si>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</si>
  <si>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</si>
  <si>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</si>
  <si>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</si>
  <si>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</si>
  <si>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</si>
  <si>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</si>
  <si>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</si>
  <si>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</si>
  <si>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</si>
  <si>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</si>
  <si>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</si>
  <si>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</si>
  <si>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</si>
  <si>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</si>
  <si>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</si>
  <si>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</si>
  <si>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</si>
  <si>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</si>
  <si>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</si>
  <si>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</si>
  <si>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</si>
  <si>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</si>
  <si>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</si>
  <si>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</si>
  <si>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</si>
  <si>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</si>
  <si>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</si>
  <si>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</si>
  <si>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</si>
  <si>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</si>
  <si>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</si>
  <si>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</si>
  <si>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</si>
  <si>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</si>
  <si>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</si>
  <si>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</si>
  <si>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</si>
  <si>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</si>
  <si>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</si>
  <si>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</si>
  <si>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</si>
  <si>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</si>
  <si>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</si>
  <si>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</si>
  <si>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</si>
  <si>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</si>
  <si>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</si>
  <si>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</si>
  <si>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</si>
  <si>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</si>
  <si>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</si>
  <si>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</si>
  <si>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</si>
  <si>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</si>
  <si>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</si>
  <si>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</si>
  <si>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</si>
  <si>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</si>
  <si>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</si>
  <si>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</si>
  <si>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</si>
  <si>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</si>
  <si>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</si>
  <si>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</si>
  <si>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</si>
  <si>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</si>
  <si>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</si>
  <si>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</si>
  <si>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</si>
  <si>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</si>
  <si>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</si>
  <si>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</si>
  <si>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</si>
  <si>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</si>
  <si>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</si>
  <si>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</si>
  <si>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</si>
  <si>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</si>
  <si>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</si>
  <si>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</si>
  <si>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</si>
  <si>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</si>
  <si>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</si>
  <si>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</si>
  <si>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</si>
  <si>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</si>
  <si>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</si>
  <si>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</si>
  <si>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</si>
  <si>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</si>
  <si>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</si>
  <si>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</si>
  <si>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</si>
  <si>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</si>
  <si>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</si>
  <si>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</si>
  <si>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</si>
  <si>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</si>
  <si>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</si>
  <si>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</si>
  <si>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</si>
  <si>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</si>
  <si>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</si>
  <si>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</si>
  <si>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</si>
  <si>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</si>
  <si>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</si>
  <si>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</si>
  <si>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</si>
  <si>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</si>
  <si>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</si>
  <si>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</si>
  <si>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</si>
  <si>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</si>
  <si>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</si>
  <si>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</si>
  <si>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</si>
  <si>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</si>
  <si>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</si>
  <si>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</si>
  <si>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</si>
  <si>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</si>
  <si>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</si>
  <si>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</si>
  <si>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</si>
  <si>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</si>
  <si>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</si>
  <si>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</si>
  <si>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</si>
  <si>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</si>
  <si>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</si>
  <si>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</si>
  <si>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</si>
  <si>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</si>
  <si>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</si>
  <si>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</si>
  <si>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</si>
  <si>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</si>
  <si>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</si>
  <si>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</si>
  <si>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</si>
  <si>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</si>
  <si>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</si>
  <si>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</si>
  <si>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</si>
  <si>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</si>
  <si>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</si>
  <si>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</si>
  <si>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</si>
  <si>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</si>
  <si>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</si>
  <si>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</si>
  <si>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</si>
  <si>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</si>
  <si>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</si>
  <si>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</si>
  <si>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</si>
  <si>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</si>
  <si>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</si>
  <si>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</si>
  <si>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</si>
  <si>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</si>
  <si>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</si>
  <si>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</si>
  <si>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</si>
  <si>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</si>
  <si>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</si>
  <si>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</si>
  <si>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</si>
  <si>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</si>
  <si>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</si>
  <si>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</si>
  <si>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</si>
  <si>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</si>
  <si>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</si>
  <si>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</si>
  <si>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</si>
  <si>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</si>
  <si>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</si>
  <si>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</si>
  <si>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</si>
  <si>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</si>
  <si>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</si>
  <si>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</si>
  <si>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</si>
  <si>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</si>
  <si>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</si>
  <si>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</si>
  <si>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</si>
  <si>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</si>
  <si>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</si>
  <si>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</si>
  <si>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</si>
  <si>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</si>
  <si>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</si>
  <si>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</si>
  <si>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</si>
  <si>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</si>
  <si>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</si>
  <si>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</si>
  <si>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</si>
  <si>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</si>
  <si>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</si>
  <si>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</si>
  <si>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</si>
  <si>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</si>
  <si>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</si>
  <si>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</si>
  <si>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</si>
  <si>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</si>
  <si>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</si>
  <si>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</si>
  <si>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</si>
  <si>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</si>
  <si>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</si>
  <si>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</si>
  <si>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</si>
  <si>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</si>
  <si>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</si>
  <si>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</si>
  <si>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</si>
  <si>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</si>
  <si>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</si>
  <si>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</si>
  <si>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</si>
  <si>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</si>
  <si>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</si>
  <si>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</si>
  <si>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</si>
  <si>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</si>
  <si>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</si>
  <si>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</si>
  <si>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</si>
  <si>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</si>
  <si>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</si>
  <si>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</si>
  <si>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</si>
  <si>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</si>
  <si>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</si>
  <si>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</si>
  <si>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</si>
  <si>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</si>
  <si>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</si>
  <si>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</si>
  <si>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</si>
  <si>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</si>
  <si>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</si>
  <si>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</si>
  <si>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</si>
  <si>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</si>
  <si>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</si>
  <si>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</si>
  <si>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</si>
  <si>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</si>
  <si>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</si>
  <si>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</si>
  <si>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</si>
  <si>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</si>
  <si>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</si>
  <si>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</si>
  <si>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</si>
  <si>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</si>
  <si>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</si>
  <si>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</si>
  <si>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</si>
  <si>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</si>
  <si>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</si>
  <si>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</si>
  <si>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</si>
  <si>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</si>
  <si>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</si>
  <si>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</si>
  <si>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</si>
  <si>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</si>
  <si>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</si>
  <si>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</si>
  <si>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</si>
  <si>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</si>
  <si>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</si>
  <si>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</si>
  <si>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</si>
  <si>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</si>
  <si>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</si>
  <si>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</si>
  <si>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</si>
  <si>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</si>
  <si>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</si>
  <si>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</si>
  <si>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</si>
  <si>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</si>
  <si>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</si>
  <si>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</si>
  <si>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</si>
  <si>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</si>
  <si>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</si>
  <si>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</si>
  <si>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</si>
  <si>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</si>
  <si>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</si>
  <si>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</si>
  <si>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</si>
  <si>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</si>
  <si>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</si>
  <si>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</si>
  <si>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</si>
  <si>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</si>
  <si>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</si>
  <si>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</si>
  <si>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</si>
  <si>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</si>
  <si>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</si>
  <si>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</si>
  <si>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</si>
  <si>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</si>
  <si>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</si>
  <si>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</si>
  <si>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</si>
  <si>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</si>
  <si>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</si>
  <si>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</si>
  <si>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</si>
  <si>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</si>
  <si>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</si>
  <si>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</si>
  <si>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</si>
  <si>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</si>
  <si>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</si>
  <si>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</si>
  <si>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</si>
  <si>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</si>
  <si>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</si>
  <si>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</si>
  <si>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</si>
  <si>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</si>
  <si>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</si>
  <si>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</si>
  <si>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</si>
  <si>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</si>
  <si>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</si>
  <si>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</si>
  <si>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</si>
  <si>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</si>
  <si>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</si>
  <si>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</si>
  <si>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</si>
  <si>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</si>
  <si>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</si>
  <si>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</si>
  <si>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</si>
  <si>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</si>
  <si>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</si>
  <si>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</si>
  <si>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</si>
  <si>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</si>
  <si>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</si>
  <si>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</si>
  <si>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</si>
  <si>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</si>
  <si>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</si>
  <si>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</si>
  <si>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</si>
  <si>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</si>
  <si>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</si>
  <si>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</si>
  <si>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</si>
  <si>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</si>
  <si>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</si>
  <si>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</si>
  <si>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</si>
  <si>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</si>
  <si>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</si>
  <si>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</si>
  <si>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</si>
  <si>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</si>
  <si>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</si>
  <si>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</si>
  <si>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</si>
  <si>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</si>
  <si>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</si>
  <si>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</si>
  <si>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</si>
  <si>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</si>
  <si>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</si>
  <si>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</si>
  <si>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</si>
  <si>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</si>
  <si>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</si>
  <si>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</si>
  <si>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</si>
  <si>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</si>
  <si>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</si>
  <si>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</si>
  <si>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</si>
  <si>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</si>
  <si>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</si>
  <si>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</si>
  <si>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</si>
  <si>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</si>
  <si>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</si>
  <si>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</si>
  <si>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</si>
  <si>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</si>
  <si>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</si>
  <si>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</si>
  <si>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</si>
  <si>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</si>
  <si>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</si>
  <si>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</si>
  <si>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</si>
  <si>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</si>
  <si>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</si>
  <si>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</si>
  <si>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</si>
  <si>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</si>
  <si>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</si>
  <si>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</si>
  <si>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</si>
  <si>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</si>
  <si>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</si>
  <si>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</si>
  <si>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</si>
  <si>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</si>
  <si>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</si>
  <si>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</si>
  <si>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</si>
  <si>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</si>
  <si>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</si>
  <si>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</si>
  <si>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</si>
  <si>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</si>
  <si>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</si>
  <si>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</si>
  <si>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</si>
  <si>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</si>
  <si>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</si>
  <si>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</si>
  <si>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</si>
  <si>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</si>
  <si>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</si>
  <si>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</si>
  <si>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</si>
  <si>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</si>
  <si>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</si>
  <si>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</si>
  <si>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</si>
  <si>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</si>
  <si>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</si>
  <si>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</si>
  <si>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</si>
  <si>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</si>
  <si>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</si>
  <si>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</si>
  <si>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</si>
  <si>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</si>
  <si>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</si>
  <si>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</si>
  <si>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</si>
  <si>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</si>
  <si>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</si>
  <si>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</si>
  <si>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</si>
  <si>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</si>
  <si>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</si>
  <si>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</si>
  <si>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</si>
  <si>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</si>
  <si>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</si>
  <si>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</si>
  <si>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</si>
  <si>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</si>
  <si>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</si>
  <si>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</si>
  <si>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</si>
  <si>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</si>
  <si>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</si>
  <si>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</si>
  <si>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</si>
  <si>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</si>
  <si>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</si>
  <si>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</si>
  <si>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</si>
  <si>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</si>
  <si>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</si>
  <si>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</si>
  <si>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</si>
  <si>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</si>
  <si>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</si>
  <si>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</si>
  <si>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</si>
  <si>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</si>
  <si>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</si>
  <si>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</si>
  <si>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</si>
  <si>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</si>
  <si>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</si>
  <si>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</si>
  <si>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</si>
  <si>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</si>
  <si>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</si>
  <si>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</si>
  <si>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</si>
  <si>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</si>
  <si>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</si>
  <si>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</si>
  <si>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</si>
  <si>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</si>
  <si>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</si>
  <si>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</si>
  <si>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</si>
  <si>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</si>
  <si>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</si>
  <si>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</si>
  <si>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</si>
  <si>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</si>
  <si>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</si>
  <si>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</si>
  <si>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</si>
  <si>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</si>
  <si>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</si>
  <si>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</si>
  <si>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</si>
  <si>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</si>
  <si>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</si>
  <si>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</si>
  <si>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</si>
  <si>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</si>
  <si>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</si>
  <si>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</si>
  <si>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</si>
  <si>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</si>
  <si>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</si>
  <si>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</si>
  <si>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</si>
  <si>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</si>
  <si>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</si>
  <si>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</si>
  <si>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</si>
  <si>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</si>
  <si>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</si>
  <si>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</si>
  <si>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</si>
  <si>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</si>
  <si>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</si>
  <si>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</si>
  <si>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</si>
  <si>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</si>
  <si>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</si>
  <si>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</si>
  <si>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</si>
  <si>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</si>
  <si>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</si>
  <si>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</si>
  <si>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</si>
  <si>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</si>
  <si>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</si>
  <si>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</si>
  <si>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</si>
  <si>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</si>
  <si>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</si>
  <si>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</si>
  <si>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</si>
  <si>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</si>
  <si>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</si>
  <si>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</si>
  <si>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</si>
  <si>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</si>
  <si>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</si>
  <si>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</si>
  <si>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</si>
  <si>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</si>
  <si>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</si>
  <si>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</si>
  <si>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</si>
  <si>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</si>
  <si>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</si>
  <si>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</si>
  <si>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</si>
  <si>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</si>
  <si>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</si>
  <si>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</si>
  <si>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</si>
  <si>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</si>
  <si>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</si>
  <si>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</si>
  <si>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</si>
  <si>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</si>
  <si>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</si>
  <si>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</si>
  <si>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</si>
  <si>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</si>
  <si>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</si>
  <si>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</si>
  <si>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</si>
  <si>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</si>
  <si>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</si>
  <si>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</si>
  <si>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</si>
  <si>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</si>
  <si>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</si>
  <si>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</si>
  <si>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</si>
  <si>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</si>
  <si>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</si>
  <si>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</si>
  <si>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</si>
  <si>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</si>
  <si>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</si>
  <si>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</si>
  <si>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</si>
  <si>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</si>
  <si>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</si>
  <si>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</si>
  <si>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</si>
  <si>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</si>
  <si>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</si>
  <si>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</si>
  <si>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</si>
  <si>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</si>
  <si>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</si>
  <si>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</si>
  <si>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</si>
  <si>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</si>
  <si>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</si>
  <si>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</si>
  <si>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</si>
  <si>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</si>
  <si>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</si>
  <si>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</si>
  <si>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</si>
  <si>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</si>
  <si>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</si>
  <si>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</si>
  <si>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</si>
  <si>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</si>
  <si>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</si>
  <si>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</si>
  <si>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</si>
  <si>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</si>
  <si>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</si>
  <si>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</si>
  <si>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</si>
  <si>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</si>
  <si>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</si>
  <si>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</si>
  <si>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</si>
  <si>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</si>
  <si>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</si>
  <si>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</si>
  <si>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</si>
  <si>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</si>
  <si>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</si>
  <si>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</si>
  <si>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</si>
  <si>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</si>
  <si>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</si>
  <si>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</si>
  <si>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</si>
  <si>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</si>
  <si>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</si>
  <si>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</si>
  <si>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</si>
  <si>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</si>
  <si>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</si>
  <si>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</si>
  <si>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</si>
  <si>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</si>
  <si>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</si>
  <si>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</si>
  <si>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</si>
  <si>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</si>
  <si>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</si>
  <si>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</si>
  <si>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</si>
  <si>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</si>
  <si>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</si>
  <si>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</si>
  <si>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</si>
  <si>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</si>
  <si>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</si>
  <si>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</si>
  <si>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</si>
  <si>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</si>
  <si>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</si>
  <si>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</si>
  <si>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</si>
  <si>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</si>
  <si>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</si>
  <si>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</si>
  <si>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</si>
  <si>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</si>
  <si>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</si>
  <si>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</si>
  <si>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</si>
  <si>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</si>
  <si>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</si>
  <si>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</si>
  <si>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</si>
  <si>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</si>
  <si>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</si>
  <si>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</si>
  <si>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</si>
  <si>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</si>
  <si>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</si>
  <si>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</si>
  <si>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</si>
  <si>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</si>
  <si>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</si>
  <si>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</si>
  <si>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</si>
  <si>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</si>
  <si>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</si>
  <si>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</si>
  <si>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</si>
  <si>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</si>
  <si>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</si>
  <si>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</si>
  <si>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</si>
  <si>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</si>
  <si>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</si>
  <si>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</si>
  <si>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</si>
  <si>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</si>
  <si>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</si>
  <si>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</si>
  <si>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</si>
  <si>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</si>
  <si>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</si>
  <si>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</si>
  <si>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</si>
  <si>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</si>
  <si>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</si>
  <si>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</si>
  <si>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</si>
  <si>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</si>
  <si>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</si>
  <si>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</si>
  <si>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</si>
  <si>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</si>
  <si>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</si>
  <si>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</si>
  <si>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</si>
  <si>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</si>
  <si>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</si>
  <si>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</si>
  <si>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</si>
  <si>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</si>
  <si>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</si>
  <si>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</si>
  <si>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</si>
  <si>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</si>
  <si>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</si>
  <si>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</si>
  <si>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</si>
  <si>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</si>
  <si>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</si>
  <si>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</si>
  <si>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</si>
  <si>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</si>
  <si>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</si>
  <si>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</si>
  <si>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</si>
  <si>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</si>
  <si>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</si>
  <si>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</si>
  <si>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</si>
  <si>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</si>
  <si>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</si>
  <si>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</si>
  <si>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</si>
  <si>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</si>
  <si>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</si>
  <si>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</si>
  <si>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</si>
  <si>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</si>
  <si>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</si>
  <si>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</si>
  <si>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</si>
  <si>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</si>
  <si>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</si>
  <si>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</si>
  <si>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</si>
  <si>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</si>
  <si>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</si>
  <si>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</si>
  <si>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</si>
  <si>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</si>
  <si>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</si>
  <si>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</si>
  <si>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</si>
  <si>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</si>
  <si>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</si>
  <si>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</si>
  <si>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</si>
  <si>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</si>
  <si>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</si>
  <si>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</si>
  <si>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</si>
  <si>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</si>
  <si>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</si>
  <si>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</si>
  <si>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</si>
  <si>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</si>
  <si>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</si>
  <si>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</si>
  <si>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</si>
  <si>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</si>
  <si>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</si>
  <si>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</si>
  <si>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</si>
  <si>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</si>
  <si>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</si>
  <si>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</si>
  <si>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</si>
  <si>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</si>
  <si>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</si>
  <si>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</si>
  <si>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</si>
  <si>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</si>
  <si>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</si>
  <si>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</si>
  <si>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</si>
  <si>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</si>
  <si>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</si>
  <si>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</si>
  <si>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</si>
  <si>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</si>
  <si>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</si>
  <si>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</si>
  <si>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</si>
  <si>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</si>
  <si>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</si>
  <si>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</si>
  <si>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</si>
  <si>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</si>
  <si>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</si>
  <si>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</si>
  <si>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</si>
  <si>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</si>
  <si>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</si>
  <si>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</si>
  <si>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</si>
  <si>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</si>
  <si>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</si>
  <si>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</si>
  <si>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</si>
  <si>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</si>
  <si>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</si>
  <si>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</si>
  <si>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</si>
  <si>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</si>
  <si>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</si>
  <si>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</si>
  <si>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</si>
  <si>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</si>
  <si>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</si>
  <si>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</si>
  <si>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</si>
  <si>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</si>
  <si>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</si>
  <si>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</si>
  <si>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</si>
  <si>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</si>
  <si>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</si>
  <si>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</si>
  <si>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</si>
  <si>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</si>
  <si>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</si>
  <si>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</si>
  <si>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</si>
  <si>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</si>
  <si>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</si>
  <si>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</si>
  <si>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</si>
  <si>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</si>
  <si>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</si>
  <si>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</si>
  <si>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</si>
  <si>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</si>
  <si>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</si>
  <si>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</si>
  <si>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</si>
  <si>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</si>
  <si>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</si>
  <si>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</si>
  <si>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</si>
  <si>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</si>
  <si>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</si>
  <si>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</si>
  <si>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</si>
  <si>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</si>
  <si>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</si>
  <si>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</si>
  <si>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</si>
  <si>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</si>
  <si>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</si>
  <si>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</si>
  <si>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</si>
  <si>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</si>
  <si>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</si>
  <si>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</si>
  <si>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</si>
  <si>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</si>
  <si>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</si>
  <si>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</si>
  <si>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</si>
  <si>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</si>
  <si>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</si>
  <si>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</si>
  <si>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</si>
  <si>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</si>
  <si>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</si>
  <si>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</si>
  <si>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</si>
  <si>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</si>
  <si>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</si>
  <si>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</si>
  <si>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</si>
  <si>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</si>
  <si>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</si>
  <si>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</si>
  <si>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</si>
  <si>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</si>
  <si>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</si>
  <si>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</si>
  <si>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</si>
  <si>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</si>
  <si>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</si>
  <si>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</si>
  <si>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</si>
  <si>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</si>
  <si>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</si>
  <si>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</si>
  <si>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</si>
  <si>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</si>
  <si>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</si>
  <si>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</si>
  <si>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</si>
  <si>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</si>
  <si>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</si>
  <si>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</si>
  <si>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</si>
  <si>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</si>
  <si>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</si>
  <si>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</si>
  <si>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</si>
  <si>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</si>
  <si>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</si>
  <si>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</si>
  <si>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</si>
  <si>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</si>
  <si>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</si>
  <si>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</si>
  <si>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</si>
  <si>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</si>
  <si>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</si>
  <si>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</si>
  <si>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</si>
  <si>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</si>
  <si>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</si>
  <si>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</si>
  <si>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</si>
  <si>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</si>
  <si>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</si>
  <si>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</si>
  <si>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</si>
  <si>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</si>
  <si>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</si>
  <si>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</si>
  <si>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</si>
  <si>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</si>
  <si>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</si>
  <si>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</si>
  <si>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</si>
  <si>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</si>
  <si>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</si>
  <si>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</si>
  <si>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</si>
  <si>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</si>
  <si>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</si>
  <si>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</si>
  <si>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</si>
  <si>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</si>
  <si>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</si>
  <si>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</si>
  <si>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</si>
  <si>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</si>
  <si>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</si>
  <si>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</si>
  <si>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</si>
  <si>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</si>
  <si>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</si>
  <si>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</si>
  <si>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</si>
  <si>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</si>
  <si>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</si>
  <si>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</si>
  <si>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</si>
  <si>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</si>
  <si>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</si>
  <si>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</si>
  <si>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</si>
  <si>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</si>
  <si>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</si>
  <si>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</si>
  <si>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</si>
  <si>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</si>
  <si>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</si>
  <si>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</si>
  <si>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</si>
  <si>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</si>
  <si>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</si>
  <si>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</si>
  <si>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</si>
  <si>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</si>
  <si>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</si>
  <si>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</si>
  <si>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</si>
  <si>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</si>
  <si>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</si>
  <si>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</si>
  <si>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</si>
  <si>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</si>
  <si>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</si>
  <si>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</si>
  <si>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</si>
  <si>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</si>
  <si>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</si>
  <si>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</si>
  <si>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</si>
  <si>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</si>
  <si>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</si>
  <si>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</si>
  <si>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</si>
  <si>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</si>
  <si>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</si>
  <si>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</si>
  <si>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</si>
  <si>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</si>
  <si>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</si>
  <si>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</si>
  <si>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</si>
  <si>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</si>
  <si>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</si>
  <si>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</si>
  <si>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</si>
  <si>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</si>
  <si>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</si>
  <si>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</si>
  <si>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</si>
  <si>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</si>
  <si>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</si>
  <si>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</si>
  <si>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</si>
  <si>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</si>
  <si>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</si>
  <si>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</si>
  <si>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</si>
  <si>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</si>
  <si>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</si>
  <si>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</si>
  <si>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</si>
  <si>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</si>
  <si>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</si>
  <si>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</si>
  <si>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</si>
  <si>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</si>
  <si>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</si>
  <si>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</si>
  <si>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</si>
  <si>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</si>
  <si>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</si>
  <si>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</si>
  <si>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</si>
  <si>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</si>
  <si>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</si>
  <si>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</si>
  <si>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</si>
  <si>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</si>
  <si>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</si>
  <si>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</si>
  <si>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</si>
  <si>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</si>
  <si>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</si>
  <si>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</si>
  <si>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</si>
  <si>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</si>
  <si>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</si>
  <si>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</si>
  <si>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</si>
  <si>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</si>
  <si>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</si>
  <si>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</si>
  <si>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</si>
  <si>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</si>
  <si>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</si>
  <si>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</si>
  <si>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</si>
  <si>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</si>
  <si>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</si>
  <si>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</si>
  <si>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</si>
  <si>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</si>
  <si>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</si>
  <si>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</si>
  <si>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</si>
  <si>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</si>
  <si>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</si>
  <si>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</si>
  <si>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</si>
  <si>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</si>
  <si>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</si>
  <si>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</si>
  <si>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</si>
  <si>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</si>
  <si>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</si>
  <si>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</si>
  <si>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</si>
  <si>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</si>
  <si>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</si>
  <si>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</si>
  <si>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</si>
  <si>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</si>
  <si>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</si>
  <si>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</si>
  <si>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</si>
  <si>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</si>
  <si>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</si>
  <si>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</si>
  <si>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</si>
  <si>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</si>
  <si>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</si>
  <si>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</si>
  <si>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</si>
  <si>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</si>
  <si>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</si>
  <si>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</si>
  <si>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</si>
  <si>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</si>
  <si>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</si>
  <si>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</si>
  <si>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</si>
  <si>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</si>
  <si>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</si>
  <si>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</si>
  <si>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</si>
  <si>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</si>
  <si>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</si>
  <si>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</si>
  <si>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</si>
  <si>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</si>
  <si>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</si>
  <si>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</si>
  <si>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</si>
  <si>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</si>
  <si>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</si>
  <si>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</si>
  <si>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</si>
  <si>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</si>
  <si>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</si>
  <si>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</si>
  <si>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</si>
  <si>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</si>
  <si>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</si>
  <si>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</si>
  <si>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</si>
  <si>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</si>
  <si>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</si>
  <si>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</si>
  <si>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</si>
  <si>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</si>
  <si>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</si>
  <si>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</si>
  <si>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</si>
  <si>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</si>
  <si>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</si>
  <si>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</si>
  <si>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</si>
  <si>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</si>
  <si>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</si>
  <si>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</si>
  <si>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</si>
  <si>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</si>
  <si>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</si>
  <si>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</si>
  <si>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</si>
  <si>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</si>
  <si>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</si>
  <si>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</si>
  <si>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</si>
  <si>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</si>
  <si>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</si>
  <si>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</si>
  <si>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</si>
  <si>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</si>
  <si>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</si>
  <si>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</si>
  <si>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</si>
  <si>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</si>
  <si>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</si>
  <si>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</si>
  <si>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</si>
  <si>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</si>
  <si>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</si>
  <si>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</si>
  <si>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</si>
  <si>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</si>
  <si>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</si>
  <si>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</si>
  <si>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</si>
  <si>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</si>
  <si>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</si>
  <si>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</si>
  <si>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</si>
  <si>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</si>
  <si>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</si>
  <si>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</si>
  <si>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</si>
  <si>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</si>
  <si>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</si>
  <si>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</si>
  <si>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</si>
  <si>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</si>
  <si>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</si>
  <si>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</si>
  <si>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</si>
  <si>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</si>
  <si>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</si>
  <si>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</si>
  <si>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</si>
  <si>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</si>
  <si>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</si>
  <si>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</si>
  <si>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</si>
  <si>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</si>
  <si>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</si>
  <si>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</si>
  <si>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</si>
  <si>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</si>
  <si>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</si>
  <si>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</si>
  <si>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</si>
  <si>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</si>
  <si>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</si>
  <si>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</si>
  <si>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</si>
  <si>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</si>
  <si>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</si>
  <si>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</si>
  <si>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</si>
  <si>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</si>
  <si>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</si>
  <si>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</si>
  <si>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</si>
  <si>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</si>
  <si>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</si>
  <si>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</si>
  <si>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</si>
  <si>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</si>
  <si>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</si>
  <si>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</si>
  <si>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</si>
  <si>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</si>
  <si>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</si>
  <si>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</si>
  <si>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</si>
  <si>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</si>
  <si>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</si>
  <si>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</si>
  <si>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</si>
  <si>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</si>
  <si>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</si>
  <si>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</si>
  <si>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</si>
  <si>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</si>
  <si>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</si>
  <si>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</si>
  <si>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</si>
  <si>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</si>
  <si>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</si>
  <si>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</si>
  <si>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</si>
  <si>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</si>
  <si>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</si>
  <si>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</si>
  <si>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</si>
  <si>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</si>
  <si>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</si>
  <si>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</si>
  <si>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</si>
  <si>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</si>
  <si>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</si>
  <si>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</si>
  <si>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</si>
  <si>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</si>
  <si>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</si>
  <si>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</si>
  <si>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</si>
  <si>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</si>
  <si>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</si>
  <si>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</si>
  <si>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</si>
  <si>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</si>
  <si>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</si>
  <si>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</si>
  <si>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</si>
  <si>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</si>
  <si>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</si>
  <si>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</si>
  <si>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</si>
  <si>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</si>
  <si>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</si>
  <si>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</si>
  <si>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</si>
  <si>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</si>
  <si>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</si>
  <si>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</si>
  <si>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</si>
  <si>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</si>
  <si>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</si>
  <si>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</si>
  <si>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</si>
  <si>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</si>
  <si>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</si>
  <si>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</si>
  <si>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</si>
  <si>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</si>
  <si>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</si>
  <si>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</si>
  <si>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</si>
  <si>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</si>
  <si>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</si>
  <si>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</si>
  <si>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</si>
  <si>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</si>
  <si>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</si>
  <si>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</si>
  <si>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</si>
  <si>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</si>
  <si>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</si>
  <si>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</si>
  <si>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</si>
  <si>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</si>
  <si>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</si>
  <si>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</si>
  <si>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</si>
  <si>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</si>
  <si>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</si>
  <si>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</si>
  <si>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</si>
  <si>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</si>
  <si>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</si>
  <si>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</si>
  <si>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</si>
  <si>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</si>
  <si>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</si>
  <si>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</si>
  <si>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</si>
  <si>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</si>
  <si>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</si>
  <si>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</si>
  <si>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</si>
  <si>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</si>
  <si>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</si>
  <si>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</si>
  <si>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</si>
  <si>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</si>
  <si>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</si>
  <si>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</si>
  <si>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</si>
  <si>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</si>
  <si>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</si>
  <si>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</si>
  <si>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</si>
  <si>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</si>
  <si>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</si>
  <si>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</si>
  <si>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</si>
  <si>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</si>
  <si>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</si>
  <si>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</si>
  <si>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</si>
  <si>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</si>
  <si>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</si>
  <si>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</si>
  <si>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</si>
  <si>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</si>
  <si>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</si>
  <si>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</si>
  <si>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</si>
  <si>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</si>
  <si>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</si>
  <si>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</si>
  <si>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</si>
  <si>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</si>
  <si>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</si>
  <si>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</si>
  <si>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</si>
  <si>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</si>
  <si>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</si>
  <si>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</si>
  <si>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</si>
  <si>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</si>
  <si>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</si>
  <si>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</si>
  <si>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</si>
  <si>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</si>
  <si>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</si>
  <si>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</si>
  <si>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</si>
  <si>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</si>
  <si>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</si>
  <si>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</si>
  <si>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</si>
  <si>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</si>
  <si>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</si>
  <si>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</si>
  <si>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</si>
  <si>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</si>
  <si>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</si>
  <si>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</si>
  <si>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</si>
  <si>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</si>
  <si>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</si>
  <si>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</si>
  <si>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</si>
  <si>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</si>
  <si>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</si>
  <si>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</si>
  <si>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</si>
  <si>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</si>
  <si>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</si>
  <si>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</si>
  <si>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</si>
  <si>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</si>
  <si>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</si>
  <si>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</si>
  <si>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</si>
  <si>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</si>
  <si>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</si>
  <si>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</si>
  <si>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</si>
  <si>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</si>
  <si>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</si>
  <si>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</si>
  <si>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</si>
  <si>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</si>
  <si>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</si>
  <si>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</si>
  <si>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</si>
  <si>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</si>
  <si>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</si>
  <si>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</si>
  <si>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</si>
  <si>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</si>
  <si>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</si>
  <si>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</si>
  <si>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</si>
  <si>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</si>
  <si>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</si>
  <si>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</si>
  <si>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</si>
  <si>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</si>
  <si>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</si>
  <si>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</si>
  <si>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</si>
  <si>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</si>
  <si>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</si>
  <si>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</si>
  <si>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</si>
  <si>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</si>
  <si>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</si>
  <si>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</si>
  <si>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</si>
  <si>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</si>
  <si>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</si>
  <si>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</si>
  <si>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</si>
  <si>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</si>
  <si>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</si>
  <si>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</si>
  <si>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</si>
  <si>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</si>
  <si>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</si>
  <si>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</si>
  <si>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</si>
  <si>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</si>
  <si>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</si>
  <si>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</si>
  <si>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</si>
  <si>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</si>
  <si>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</si>
  <si>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</si>
  <si>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</si>
  <si>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</si>
  <si>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</si>
  <si>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</si>
  <si>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</si>
  <si>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</si>
  <si>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</si>
  <si>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</si>
  <si>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</si>
  <si>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</si>
  <si>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</si>
  <si>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</si>
  <si>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</si>
  <si>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</si>
  <si>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</si>
  <si>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</si>
  <si>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</si>
  <si>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</si>
  <si>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</si>
  <si>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</si>
  <si>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</si>
  <si>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</si>
  <si>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</si>
  <si>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</si>
  <si>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</si>
  <si>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</si>
  <si>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</si>
  <si>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</si>
  <si>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</si>
  <si>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</si>
  <si>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</si>
  <si>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</si>
  <si>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</si>
  <si>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</si>
  <si>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</si>
  <si>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</si>
  <si>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</si>
  <si>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</si>
  <si>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</si>
  <si>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</si>
  <si>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</si>
  <si>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</si>
  <si>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</si>
  <si>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</si>
  <si>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</si>
  <si>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</si>
  <si>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</si>
  <si>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</si>
  <si>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</si>
  <si>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</si>
  <si>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</si>
  <si>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</si>
  <si>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</si>
  <si>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</si>
  <si>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</si>
  <si>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</si>
  <si>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</si>
  <si>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</si>
  <si>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</si>
  <si>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</si>
  <si>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</si>
  <si>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</si>
  <si>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</si>
  <si>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</si>
  <si>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</si>
  <si>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</si>
  <si>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</si>
  <si>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</si>
  <si>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</si>
  <si>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</si>
  <si>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</si>
  <si>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</si>
  <si>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</si>
  <si>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</si>
  <si>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</si>
  <si>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</si>
  <si>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</si>
  <si>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</si>
  <si>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</si>
  <si>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</si>
  <si>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</si>
  <si>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</si>
  <si>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</si>
  <si>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</si>
  <si>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</si>
  <si>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</si>
  <si>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</si>
  <si>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</si>
  <si>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</si>
  <si>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</si>
  <si>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</si>
  <si>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</si>
  <si>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</si>
  <si>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</si>
  <si>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</si>
  <si>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</si>
  <si>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</si>
  <si>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</si>
  <si>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</si>
  <si>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</si>
  <si>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</si>
  <si>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</si>
  <si>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</si>
  <si>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</si>
  <si>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</si>
  <si>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</si>
  <si>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</si>
  <si>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</si>
  <si>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</si>
  <si>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</si>
  <si>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</si>
  <si>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</si>
  <si>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</si>
  <si>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</si>
  <si>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</si>
  <si>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</si>
  <si>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</si>
  <si>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</si>
  <si>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</si>
  <si>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</si>
  <si>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</si>
  <si>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</si>
  <si>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</si>
  <si>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</si>
  <si>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</si>
  <si>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</si>
  <si>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</si>
  <si>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</si>
  <si>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</si>
  <si>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</si>
  <si>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</si>
  <si>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</si>
  <si>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</si>
  <si>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</si>
  <si>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</si>
  <si>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</si>
  <si>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</si>
  <si>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</si>
  <si>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</si>
  <si>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</si>
  <si>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</si>
  <si>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</si>
  <si>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</si>
  <si>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</si>
  <si>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</si>
  <si>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</si>
  <si>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</si>
  <si>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</si>
  <si>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</si>
  <si>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</si>
  <si>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</si>
  <si>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</si>
  <si>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</si>
  <si>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</si>
  <si>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</si>
  <si>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</si>
  <si>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</si>
  <si>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</si>
  <si>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</si>
  <si>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</si>
  <si>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</si>
  <si>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</si>
  <si>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</si>
  <si>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</si>
  <si>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</si>
  <si>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</si>
  <si>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</si>
  <si>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</si>
  <si>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</si>
  <si>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</si>
  <si>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</si>
  <si>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</si>
  <si>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</si>
  <si>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</si>
  <si>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</si>
  <si>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</si>
  <si>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</si>
  <si>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</si>
  <si>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</si>
  <si>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</si>
  <si>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</si>
  <si>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</si>
  <si>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</si>
  <si>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</si>
  <si>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</si>
  <si>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</si>
  <si>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</si>
  <si>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</si>
  <si>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</si>
  <si>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</si>
  <si>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</si>
  <si>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</si>
  <si>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</si>
  <si>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</si>
  <si>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</si>
  <si>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</si>
  <si>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</si>
  <si>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</si>
  <si>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</si>
  <si>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</si>
  <si>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</si>
  <si>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</si>
  <si>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</si>
  <si>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</si>
  <si>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</si>
  <si>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</si>
  <si>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</si>
  <si>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</si>
  <si>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</si>
  <si>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</si>
  <si>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</si>
  <si>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</si>
  <si>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</si>
  <si>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</si>
  <si>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</si>
  <si>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</si>
  <si>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</si>
  <si>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</si>
  <si>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</si>
  <si>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</si>
  <si>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</si>
  <si>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</si>
  <si>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</si>
  <si>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</si>
  <si>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</si>
  <si>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</si>
  <si>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</si>
  <si>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</si>
  <si>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</si>
  <si>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</si>
  <si>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</si>
  <si>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</si>
  <si>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</si>
  <si>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</si>
  <si>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</si>
  <si>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</si>
  <si>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</si>
  <si>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</si>
  <si>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</si>
  <si>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</si>
  <si>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</si>
  <si>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</si>
  <si>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</si>
  <si>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</si>
  <si>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</si>
  <si>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</si>
  <si>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</si>
  <si>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</si>
  <si>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</si>
  <si>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</si>
  <si>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</si>
  <si>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</si>
  <si>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</si>
  <si>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</si>
  <si>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</si>
  <si>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</si>
  <si>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</si>
  <si>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</si>
  <si>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</si>
  <si>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</si>
  <si>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</si>
  <si>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</si>
  <si>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</si>
  <si>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</si>
  <si>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</si>
  <si>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</si>
  <si>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</si>
  <si>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</si>
  <si>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</si>
  <si>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</si>
  <si>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</si>
  <si>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</si>
  <si>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</si>
  <si>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</si>
  <si>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</si>
  <si>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</si>
  <si>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</si>
  <si>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</si>
  <si>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</si>
  <si>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</si>
  <si>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</si>
  <si>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</si>
  <si>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</si>
  <si>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</si>
  <si>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</si>
  <si>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</si>
  <si>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</si>
  <si>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</si>
  <si>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</si>
  <si>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</si>
  <si>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</si>
  <si>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</si>
  <si>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</si>
  <si>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</si>
  <si>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</si>
  <si>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</si>
  <si>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</si>
  <si>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</si>
  <si>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</si>
  <si>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</si>
  <si>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</si>
  <si>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</si>
  <si>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</si>
  <si>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</si>
  <si>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</si>
  <si>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</si>
  <si>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</si>
  <si>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</si>
  <si>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</si>
  <si>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</si>
  <si>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</si>
  <si>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</si>
  <si>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</si>
  <si>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</si>
  <si>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</si>
  <si>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</si>
  <si>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</si>
  <si>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</si>
  <si>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</si>
  <si>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</si>
  <si>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</si>
  <si>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</si>
  <si>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</si>
  <si>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</si>
  <si>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</si>
  <si>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</si>
  <si>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</si>
  <si>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</si>
  <si>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</si>
  <si>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</si>
  <si>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</si>
  <si>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</si>
  <si>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</si>
  <si>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</si>
  <si>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</si>
  <si>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</si>
  <si>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</si>
  <si>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</si>
  <si>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</si>
  <si>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</si>
  <si>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</si>
  <si>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</si>
  <si>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</si>
  <si>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</si>
  <si>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</si>
  <si>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</si>
  <si>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</si>
  <si>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</si>
  <si>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</si>
  <si>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</si>
  <si>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</si>
  <si>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</si>
  <si>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</si>
  <si>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</si>
  <si>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</si>
  <si>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</si>
  <si>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</si>
  <si>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</si>
  <si>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</si>
  <si>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</si>
  <si>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</si>
  <si>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</si>
  <si>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</si>
  <si>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</si>
  <si>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</si>
  <si>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</si>
  <si>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</si>
  <si>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</si>
  <si>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</si>
  <si>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</si>
  <si>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</si>
  <si>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</si>
  <si>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</si>
  <si>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</si>
  <si>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</si>
  <si>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</si>
  <si>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</si>
  <si>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</si>
  <si>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</si>
  <si>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</si>
  <si>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</si>
  <si>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</si>
  <si>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</si>
  <si>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</si>
  <si>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</si>
  <si>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</si>
  <si>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</si>
  <si>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</si>
  <si>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</si>
  <si>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</si>
  <si>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</si>
  <si>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</si>
  <si>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</si>
  <si>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</si>
  <si>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</si>
  <si>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</si>
  <si>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</si>
  <si>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</si>
  <si>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</si>
  <si>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</si>
  <si>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</si>
  <si>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</si>
  <si>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</si>
  <si>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</si>
  <si>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</si>
  <si>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</si>
  <si>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</si>
  <si>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</si>
  <si>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</si>
  <si>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</si>
  <si>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</si>
  <si>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</si>
  <si>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</si>
  <si>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</si>
  <si>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</si>
  <si>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</si>
  <si>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</si>
  <si>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</si>
  <si>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</si>
  <si>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</si>
  <si>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</si>
  <si>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</si>
  <si>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</si>
  <si>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</si>
  <si>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</si>
  <si>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</si>
  <si>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</si>
  <si>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</si>
  <si>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</si>
  <si>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</si>
  <si>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</si>
  <si>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</si>
  <si>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</si>
  <si>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</si>
  <si>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</si>
  <si>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</si>
  <si>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</si>
  <si>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</si>
  <si>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</si>
  <si>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</si>
  <si>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</si>
  <si>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</si>
  <si>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</si>
  <si>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</si>
  <si>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</si>
  <si>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</si>
  <si>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</si>
  <si>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</si>
  <si>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</si>
  <si>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</si>
  <si>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</si>
  <si>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</si>
  <si>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</si>
  <si>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</si>
  <si>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</si>
  <si>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</si>
  <si>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</si>
  <si>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</si>
  <si>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</si>
  <si>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</si>
  <si>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</si>
  <si>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</si>
  <si>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</si>
  <si>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</si>
  <si>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</si>
  <si>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</si>
  <si>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</si>
  <si>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</si>
  <si>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</si>
  <si>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</si>
  <si>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</si>
  <si>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</si>
  <si>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</si>
  <si>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</si>
  <si>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</si>
  <si>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</si>
  <si>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</si>
  <si>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</si>
  <si>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</si>
  <si>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</si>
  <si>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</si>
  <si>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</si>
  <si>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</si>
  <si>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</si>
  <si>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</si>
  <si>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</si>
  <si>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</si>
  <si>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</si>
  <si>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</si>
  <si>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</si>
  <si>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</si>
  <si>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</si>
  <si>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</si>
  <si>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</si>
  <si>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</si>
  <si>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</si>
  <si>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</si>
  <si>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</si>
  <si>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</si>
  <si>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</si>
  <si>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</si>
  <si>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</si>
  <si>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</si>
  <si>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</si>
  <si>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</si>
  <si>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</si>
  <si>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</si>
  <si>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</si>
  <si>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</si>
  <si>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</si>
  <si>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</si>
  <si>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</si>
  <si>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</si>
  <si>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</si>
  <si>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</si>
  <si>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</si>
  <si>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</si>
  <si>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</si>
  <si>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</si>
  <si>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</si>
  <si>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</si>
  <si>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</si>
  <si>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</si>
  <si>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</si>
  <si>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</si>
  <si>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</si>
  <si>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</si>
  <si>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</si>
  <si>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</si>
  <si>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</si>
  <si>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</si>
  <si>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</si>
  <si>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</si>
  <si>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</si>
  <si>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</si>
  <si>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</si>
  <si>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</si>
  <si>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</si>
  <si>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</si>
  <si>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</si>
  <si>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</si>
  <si>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</si>
  <si>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</si>
  <si>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</si>
  <si>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</si>
  <si>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</si>
  <si>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</si>
  <si>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</si>
  <si>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</si>
  <si>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</si>
  <si>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</si>
  <si>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</si>
  <si>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</si>
  <si>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</si>
  <si>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</si>
  <si>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</si>
  <si>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</si>
  <si>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</si>
  <si>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</si>
  <si>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</si>
  <si>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</si>
  <si>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</si>
  <si>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</si>
  <si>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</si>
  <si>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</si>
  <si>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</si>
  <si>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</si>
  <si>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</si>
  <si>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</si>
  <si>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</si>
  <si>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</si>
  <si>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</si>
  <si>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</si>
  <si>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</si>
  <si>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</si>
  <si>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</si>
  <si>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</si>
  <si>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</si>
  <si>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</si>
  <si>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</si>
  <si>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</si>
  <si>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</si>
  <si>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</si>
  <si>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</si>
  <si>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</si>
  <si>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</si>
  <si>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</si>
  <si>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</si>
  <si>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</si>
  <si>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</si>
  <si>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</si>
  <si>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</si>
  <si>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</si>
  <si>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</si>
  <si>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</si>
  <si>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</si>
  <si>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</si>
  <si>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</si>
  <si>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</si>
  <si>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</si>
  <si>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</si>
  <si>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</si>
  <si>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</si>
  <si>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</si>
  <si>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</si>
  <si>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</si>
  <si>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</si>
  <si>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</si>
  <si>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</si>
  <si>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</si>
  <si>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</si>
  <si>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</si>
  <si>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</si>
  <si>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</si>
  <si>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</si>
  <si>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</si>
  <si>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</si>
  <si>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</si>
  <si>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</si>
  <si>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</si>
  <si>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</si>
  <si>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</si>
  <si>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</si>
  <si>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</si>
  <si>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</si>
  <si>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</si>
  <si>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</si>
  <si>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</si>
  <si>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</si>
  <si>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</si>
  <si>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</si>
  <si>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</si>
  <si>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</si>
  <si>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</si>
  <si>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</si>
  <si>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</si>
  <si>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</si>
  <si>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</si>
  <si>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</si>
  <si>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</si>
  <si>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</si>
  <si>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</si>
  <si>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</si>
  <si>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</si>
  <si>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</si>
  <si>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</si>
  <si>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</si>
  <si>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</si>
  <si>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</si>
  <si>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</si>
  <si>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</si>
  <si>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</si>
  <si>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</si>
  <si>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</si>
  <si>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</si>
  <si>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</si>
  <si>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</si>
  <si>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</si>
  <si>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</si>
  <si>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</si>
  <si>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</si>
  <si>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</si>
  <si>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</si>
  <si>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</si>
  <si>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</si>
  <si>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</si>
  <si>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</si>
  <si>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</si>
  <si>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</si>
  <si>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</si>
  <si>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</si>
  <si>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</si>
  <si>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</si>
  <si>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</si>
  <si>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</si>
  <si>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</si>
  <si>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</si>
  <si>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</si>
  <si>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</si>
  <si>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</si>
  <si>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</si>
  <si>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</si>
  <si>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</si>
  <si>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</si>
  <si>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</si>
  <si>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</si>
  <si>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</si>
  <si>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</si>
  <si>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</si>
  <si>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</si>
  <si>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</si>
  <si>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</si>
  <si>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</si>
  <si>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</si>
  <si>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</si>
  <si>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</si>
  <si>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</si>
  <si>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</si>
  <si>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</si>
  <si>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</si>
  <si>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</si>
  <si>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</si>
  <si>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</si>
  <si>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</si>
  <si>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</si>
  <si>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</si>
  <si>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</si>
  <si>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</si>
  <si>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</si>
  <si>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</si>
  <si>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</si>
  <si>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</si>
  <si>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</si>
  <si>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</si>
  <si>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</si>
  <si>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</si>
  <si>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</si>
  <si>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</si>
  <si>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</si>
  <si>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</si>
  <si>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</si>
  <si>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</si>
  <si>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</si>
  <si>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</si>
  <si>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</si>
  <si>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</si>
  <si>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</si>
  <si>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</si>
  <si>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</si>
  <si>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</si>
  <si>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</si>
  <si>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</si>
  <si>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</si>
  <si>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</si>
  <si>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</si>
  <si>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</si>
  <si>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</si>
  <si>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</si>
  <si>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</si>
  <si>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</si>
  <si>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</si>
  <si>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</si>
  <si>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</si>
  <si>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</si>
  <si>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</si>
  <si>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</si>
  <si>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</si>
  <si>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</si>
  <si>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</si>
  <si>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</si>
  <si>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</si>
  <si>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</si>
  <si>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</si>
  <si>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</si>
  <si>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</si>
  <si>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</si>
  <si>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</si>
  <si>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</si>
  <si>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</si>
  <si>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</si>
  <si>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</si>
  <si>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</si>
  <si>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</si>
  <si>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</si>
  <si>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</si>
  <si>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</si>
  <si>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</si>
  <si>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</si>
  <si>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</si>
  <si>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</si>
  <si>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</si>
  <si>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</si>
  <si>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</si>
  <si>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</si>
  <si>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</si>
  <si>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</si>
  <si>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</si>
  <si>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</si>
  <si>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</si>
  <si>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</si>
  <si>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</si>
  <si>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</si>
  <si>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</si>
  <si>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</si>
  <si>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</si>
  <si>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</si>
  <si>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</si>
  <si>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</si>
  <si>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</si>
  <si>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</si>
  <si>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</si>
  <si>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</si>
  <si>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</si>
  <si>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</si>
  <si>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</si>
  <si>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</si>
  <si>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</si>
  <si>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</si>
  <si>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</si>
  <si>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</si>
  <si>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</si>
  <si>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</si>
  <si>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</si>
  <si>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</si>
  <si>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</si>
  <si>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</si>
  <si>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</si>
  <si>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</si>
  <si>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</si>
  <si>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</si>
  <si>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</si>
  <si>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</si>
  <si>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</si>
  <si>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</si>
  <si>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</si>
  <si>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</si>
  <si>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</si>
  <si>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</si>
  <si>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</si>
  <si>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</si>
  <si>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</si>
  <si>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</si>
  <si>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</si>
  <si>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</si>
  <si>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</si>
  <si>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</si>
  <si>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</si>
  <si>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</si>
  <si>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</si>
  <si>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</si>
  <si>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</si>
  <si>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</si>
  <si>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</si>
  <si>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</si>
  <si>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</si>
  <si>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</si>
  <si>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</si>
  <si>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</si>
  <si>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</si>
  <si>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</si>
  <si>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</si>
  <si>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</si>
  <si>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</si>
  <si>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</si>
  <si>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</si>
  <si>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</si>
  <si>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</si>
  <si>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</si>
  <si>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</si>
  <si>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</si>
  <si>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</si>
  <si>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</si>
  <si>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</si>
  <si>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</si>
  <si>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</si>
  <si>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</si>
  <si>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</si>
  <si>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</si>
  <si>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</si>
  <si>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</si>
  <si>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</si>
  <si>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</si>
  <si>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</si>
  <si>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</si>
  <si>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</si>
  <si>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</si>
  <si>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</si>
  <si>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</si>
  <si>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</si>
  <si>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</si>
  <si>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</si>
  <si>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</si>
  <si>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</si>
  <si>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</si>
  <si>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</si>
  <si>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</si>
  <si>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</si>
  <si>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</si>
  <si>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</si>
  <si>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</si>
  <si>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</si>
  <si>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</si>
  <si>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</si>
  <si>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</si>
  <si>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</si>
  <si>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</si>
  <si>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</si>
  <si>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</si>
  <si>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</si>
  <si>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</si>
  <si>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</si>
  <si>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</si>
  <si>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</si>
  <si>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</si>
  <si>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</si>
  <si>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</si>
  <si>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</si>
  <si>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</si>
  <si>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</si>
  <si>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</si>
  <si>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</si>
  <si>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</si>
  <si>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</si>
  <si>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</si>
  <si>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</si>
  <si>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</si>
  <si>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</si>
  <si>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</si>
  <si>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</si>
  <si>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</si>
  <si>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</si>
  <si>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</si>
  <si>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</si>
  <si>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</si>
  <si>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</si>
  <si>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</si>
  <si>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</si>
  <si>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</si>
  <si>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</si>
  <si>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</si>
  <si>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</si>
  <si>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</si>
  <si>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</si>
  <si>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</si>
  <si>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</si>
  <si>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</si>
  <si>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</si>
  <si>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</si>
  <si>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</si>
  <si>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</si>
  <si>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</si>
  <si>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</si>
  <si>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</si>
  <si>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</si>
  <si>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</si>
  <si>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</si>
  <si>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</si>
  <si>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</si>
  <si>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</si>
  <si>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</si>
  <si>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</si>
  <si>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</si>
  <si>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</si>
  <si>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</si>
  <si>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</si>
  <si>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</si>
  <si>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</si>
  <si>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</si>
  <si>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</si>
  <si>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</si>
  <si>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</si>
  <si>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</si>
  <si>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</si>
  <si>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</si>
  <si>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</si>
  <si>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</si>
  <si>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</si>
  <si>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</si>
  <si>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</si>
  <si>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</si>
  <si>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</si>
  <si>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</si>
  <si>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</si>
  <si>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</si>
  <si>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</si>
  <si>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</si>
  <si>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</si>
  <si>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</si>
  <si>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</si>
  <si>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</si>
  <si>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</si>
  <si>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</si>
  <si>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</si>
  <si>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</si>
  <si>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</si>
  <si>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</si>
  <si>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</si>
  <si>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</si>
  <si>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</si>
  <si>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</si>
  <si>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</si>
  <si>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</si>
  <si>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</si>
  <si>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</si>
  <si>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</si>
  <si>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</si>
  <si>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</si>
  <si>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</si>
  <si>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</si>
  <si>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</si>
  <si>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</si>
  <si>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</si>
  <si>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</si>
  <si>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</si>
  <si>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</si>
  <si>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</si>
  <si>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</si>
  <si>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</si>
  <si>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</si>
  <si>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</si>
  <si>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</si>
  <si>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</si>
  <si>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</si>
  <si>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</si>
  <si>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</si>
  <si>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</si>
  <si>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</si>
  <si>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</si>
  <si>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</si>
  <si>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</si>
  <si>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</si>
  <si>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</si>
  <si>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</si>
  <si>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</si>
  <si>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</si>
  <si>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</si>
  <si>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</si>
  <si>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</si>
  <si>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</si>
  <si>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</si>
  <si>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</si>
  <si>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</si>
  <si>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</si>
  <si>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</si>
  <si>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</si>
  <si>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</si>
  <si>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</si>
  <si>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</si>
  <si>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</si>
  <si>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</si>
  <si>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</si>
  <si>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</si>
  <si>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</si>
  <si>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</si>
  <si>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</si>
  <si>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</si>
  <si>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</si>
  <si>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</si>
  <si>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</si>
  <si>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</si>
  <si>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</si>
  <si>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</si>
  <si>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</si>
  <si>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</si>
  <si>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</si>
  <si>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</si>
  <si>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</si>
  <si>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</si>
  <si>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</si>
  <si>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</si>
  <si>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</si>
  <si>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</si>
  <si>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</si>
  <si>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</si>
  <si>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</si>
  <si>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</si>
  <si>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</si>
  <si>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</si>
  <si>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</si>
  <si>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</si>
  <si>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</si>
  <si>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</si>
  <si>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</si>
  <si>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</si>
  <si>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</si>
  <si>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</si>
  <si>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</si>
  <si>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</si>
  <si>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</si>
  <si>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</si>
  <si>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</si>
  <si>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</si>
  <si>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</si>
  <si>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</si>
  <si>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</si>
  <si>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</si>
  <si>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</si>
  <si>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</si>
  <si>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</si>
  <si>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</si>
  <si>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</si>
  <si>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</si>
  <si>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</si>
  <si>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</si>
  <si>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</si>
  <si>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</si>
  <si>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</si>
  <si>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</si>
  <si>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</si>
  <si>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</si>
  <si>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</si>
  <si>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</si>
  <si>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</si>
  <si>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</si>
  <si>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</si>
  <si>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</si>
  <si>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</si>
  <si>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</si>
  <si>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</si>
  <si>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</si>
  <si>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</si>
  <si>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</si>
  <si>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</si>
  <si>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</si>
  <si>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</si>
  <si>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</si>
  <si>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</si>
  <si>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</si>
  <si>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</si>
  <si>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</si>
  <si>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</si>
  <si>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</si>
  <si>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</si>
  <si>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</si>
  <si>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</si>
  <si>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</si>
  <si>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</si>
  <si>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</si>
  <si>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</si>
  <si>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</si>
  <si>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</si>
  <si>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</si>
  <si>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</si>
  <si>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</si>
  <si>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</si>
  <si>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</si>
  <si>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</si>
  <si>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</si>
  <si>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</si>
  <si>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</si>
  <si>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</si>
  <si>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</si>
  <si>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</si>
  <si>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</si>
  <si>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</si>
  <si>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</si>
  <si>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</si>
  <si>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</si>
  <si>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</si>
  <si>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</si>
  <si>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</si>
  <si>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</si>
  <si>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</si>
  <si>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</si>
  <si>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</si>
  <si>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</si>
  <si>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</si>
  <si>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</si>
  <si>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</si>
  <si>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</si>
  <si>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</si>
  <si>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</si>
  <si>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</si>
  <si>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</si>
  <si>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</si>
  <si>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</si>
  <si>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</si>
  <si>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</si>
  <si>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</si>
  <si>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</si>
  <si>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</si>
  <si>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</si>
  <si>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</si>
  <si>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</si>
  <si>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</si>
  <si>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</si>
  <si>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</si>
  <si>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</si>
  <si>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</si>
  <si>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</si>
  <si>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</si>
  <si>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</si>
  <si>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</si>
  <si>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</si>
  <si>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</si>
  <si>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</si>
  <si>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</si>
  <si>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</si>
  <si>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</si>
  <si>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</si>
  <si>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</si>
  <si>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</si>
  <si>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</si>
  <si>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</si>
  <si>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</si>
  <si>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</si>
  <si>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</si>
  <si>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</si>
  <si>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</si>
  <si>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</si>
  <si>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</si>
  <si>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</si>
  <si>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</si>
  <si>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</si>
  <si>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</si>
  <si>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</si>
  <si>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</si>
  <si>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</si>
  <si>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</si>
  <si>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</si>
  <si>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</si>
  <si>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</si>
  <si>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</si>
  <si>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</si>
  <si>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</si>
  <si>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</si>
  <si>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</si>
  <si>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</si>
  <si>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</si>
  <si>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</si>
  <si>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</si>
  <si>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</si>
  <si>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</si>
  <si>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</si>
  <si>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</si>
  <si>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</si>
  <si>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</si>
  <si>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</si>
  <si>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</si>
  <si>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</si>
  <si>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</si>
  <si>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</si>
  <si>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</si>
  <si>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</si>
  <si>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</si>
  <si>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</si>
  <si>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</si>
  <si>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</si>
  <si>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</si>
  <si>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</si>
  <si>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</si>
  <si>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</si>
  <si>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</si>
  <si>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</si>
  <si>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</si>
  <si>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</si>
  <si>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</si>
  <si>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</si>
  <si>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</si>
  <si>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</si>
  <si>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</si>
  <si>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</si>
  <si>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</si>
  <si>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</si>
  <si>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</si>
  <si>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</si>
  <si>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</si>
  <si>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</si>
  <si>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</si>
  <si>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</si>
  <si>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</si>
  <si>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</si>
  <si>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</si>
  <si>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</si>
  <si>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</si>
  <si>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</si>
  <si>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</si>
  <si>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</si>
  <si>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</si>
  <si>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</si>
  <si>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</si>
  <si>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</si>
  <si>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</si>
  <si>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</si>
  <si>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</si>
  <si>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</si>
  <si>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</si>
  <si>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</si>
  <si>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</si>
  <si>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</si>
  <si>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</si>
  <si>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</si>
  <si>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</si>
  <si>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</si>
  <si>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</si>
  <si>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</si>
  <si>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</si>
  <si>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</si>
  <si>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</si>
  <si>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</si>
  <si>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</si>
  <si>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</si>
  <si>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</si>
  <si>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</si>
  <si>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</si>
  <si>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</si>
  <si>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</si>
  <si>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</si>
  <si>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</si>
  <si>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</si>
  <si>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</si>
  <si>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</si>
  <si>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</si>
  <si>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</si>
  <si>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</si>
  <si>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</si>
  <si>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</si>
  <si>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</si>
  <si>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</si>
  <si>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</si>
  <si>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</si>
  <si>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</si>
  <si>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</si>
  <si>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</si>
  <si>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</si>
  <si>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</si>
  <si>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</si>
  <si>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</si>
  <si>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</si>
  <si>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</si>
  <si>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</si>
  <si>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</si>
  <si>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</si>
  <si>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</si>
  <si>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</si>
  <si>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</si>
  <si>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</si>
  <si>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</si>
  <si>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</si>
  <si>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</si>
  <si>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</si>
  <si>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</si>
  <si>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</si>
  <si>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</si>
  <si>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</si>
  <si>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</si>
  <si>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</si>
  <si>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</si>
  <si>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</si>
  <si>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</si>
  <si>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</si>
  <si>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</si>
  <si>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</si>
  <si>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</si>
  <si>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</si>
  <si>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</si>
  <si>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</si>
  <si>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</si>
  <si>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</si>
  <si>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</si>
  <si>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</si>
  <si>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</si>
  <si>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</si>
  <si>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</si>
  <si>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</si>
  <si>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</si>
  <si>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</si>
  <si>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</si>
  <si>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</si>
  <si>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</si>
  <si>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</si>
  <si>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</si>
  <si>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</si>
  <si>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</si>
  <si>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</si>
  <si>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</si>
  <si>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</si>
  <si>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</si>
  <si>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</si>
  <si>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</si>
  <si>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</si>
  <si>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</si>
  <si>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</si>
  <si>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</si>
  <si>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</si>
  <si>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</si>
  <si>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</si>
  <si>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</si>
  <si>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</si>
  <si>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</si>
  <si>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</si>
  <si>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</si>
  <si>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</si>
  <si>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</si>
  <si>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</si>
  <si>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</si>
  <si>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</si>
  <si>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</si>
  <si>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</si>
  <si>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</si>
  <si>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</si>
  <si>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</si>
  <si>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</si>
  <si>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</si>
  <si>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</si>
  <si>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</si>
  <si>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</si>
  <si>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</si>
  <si>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</si>
  <si>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</si>
  <si>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</si>
  <si>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</si>
  <si>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</si>
  <si>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</si>
  <si>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</si>
  <si>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</si>
  <si>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</si>
  <si>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</si>
  <si>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</si>
  <si>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</si>
  <si>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</si>
  <si>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</si>
  <si>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</si>
  <si>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</si>
  <si>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</si>
  <si>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</si>
  <si>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</si>
  <si>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</si>
  <si>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</si>
  <si>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</si>
  <si>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</si>
  <si>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</si>
  <si>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</si>
  <si>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</si>
  <si>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</si>
  <si>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</si>
  <si>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</si>
  <si>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</si>
  <si>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</si>
  <si>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</si>
  <si>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</si>
  <si>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</si>
  <si>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</si>
  <si>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</si>
  <si>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</si>
  <si>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</si>
  <si>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</si>
  <si>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</si>
  <si>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</si>
  <si>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</si>
  <si>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</si>
  <si>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</si>
  <si>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</si>
  <si>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</si>
  <si>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</si>
  <si>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</si>
  <si>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</si>
  <si>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</si>
  <si>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</si>
  <si>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</si>
  <si>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</si>
  <si>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</si>
  <si>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</si>
  <si>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</si>
  <si>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</si>
  <si>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</si>
  <si>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</si>
  <si>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</si>
  <si>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</si>
  <si>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</si>
  <si>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</si>
  <si>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</si>
  <si>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</si>
  <si>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</si>
  <si>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</si>
  <si>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</si>
  <si>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</si>
  <si>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</si>
  <si>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</si>
  <si>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</si>
  <si>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</si>
  <si>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</si>
  <si>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</si>
  <si>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</si>
  <si>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</si>
  <si>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</si>
  <si>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</si>
  <si>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</si>
  <si>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</si>
  <si>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</si>
  <si>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</si>
  <si>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</si>
  <si>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</si>
  <si>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</si>
  <si>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</si>
  <si>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</si>
  <si>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</si>
  <si>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</si>
  <si>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</si>
  <si>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</si>
  <si>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</si>
  <si>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</si>
  <si>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</si>
  <si>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</si>
  <si>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</si>
  <si>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</si>
  <si>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</si>
  <si>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</si>
  <si>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</si>
  <si>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</si>
  <si>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</si>
  <si>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</si>
  <si>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</si>
  <si>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</si>
  <si>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</si>
  <si>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</si>
  <si>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</si>
  <si>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</si>
  <si>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</si>
  <si>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</si>
  <si>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</si>
  <si>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</si>
  <si>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</si>
  <si>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</si>
  <si>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</si>
  <si>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</si>
  <si>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</si>
  <si>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</si>
  <si>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</si>
  <si>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</si>
  <si>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</si>
  <si>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</si>
  <si>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</si>
  <si>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</si>
  <si>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</si>
  <si>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</si>
  <si>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</si>
  <si>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</si>
  <si>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</si>
  <si>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</si>
  <si>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</si>
  <si>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</si>
  <si>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</si>
  <si>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</si>
  <si>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</si>
  <si>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</si>
  <si>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</si>
  <si>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</si>
  <si>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</si>
  <si>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</si>
  <si>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</si>
  <si>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</si>
  <si>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</si>
  <si>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</si>
  <si>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</si>
  <si>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</si>
  <si>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</si>
  <si>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</si>
  <si>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</si>
  <si>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</si>
  <si>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</si>
  <si>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</si>
  <si>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</si>
  <si>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</si>
  <si>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</si>
  <si>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</si>
  <si>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</si>
  <si>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</si>
  <si>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</si>
  <si>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</si>
  <si>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</si>
  <si>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</si>
  <si>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</si>
  <si>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</si>
  <si>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</si>
  <si>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</si>
  <si>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</si>
  <si>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</si>
  <si>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</si>
  <si>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</si>
  <si>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</si>
  <si>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</si>
  <si>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</si>
  <si>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</si>
  <si>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</si>
  <si>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</si>
  <si>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</si>
  <si>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</si>
  <si>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</si>
  <si>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</si>
  <si>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</si>
  <si>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</si>
  <si>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</si>
  <si>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</si>
  <si>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</si>
  <si>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</si>
  <si>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</si>
  <si>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</si>
  <si>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</si>
  <si>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</si>
  <si>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</si>
  <si>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</si>
  <si>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</si>
  <si>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</si>
  <si>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</si>
  <si>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</si>
  <si>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</si>
  <si>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</si>
  <si>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</si>
  <si>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</si>
  <si>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</si>
  <si>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</si>
  <si>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</si>
  <si>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</si>
  <si>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</si>
  <si>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</si>
  <si>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</si>
  <si>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</si>
  <si>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</si>
  <si>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</si>
  <si>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</si>
  <si>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</si>
  <si>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</si>
  <si>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</si>
  <si>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</si>
  <si>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</si>
  <si>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</si>
  <si>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</si>
  <si>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</si>
  <si>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</si>
  <si>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</si>
  <si>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</si>
  <si>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</si>
  <si>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</si>
  <si>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</si>
  <si>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</si>
  <si>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</si>
  <si>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</si>
  <si>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</si>
  <si>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</si>
  <si>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</si>
  <si>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</si>
  <si>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</si>
  <si>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</si>
  <si>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</si>
  <si>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</si>
  <si>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</si>
  <si>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</si>
  <si>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</si>
  <si>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</si>
  <si>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</si>
  <si>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</si>
  <si>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</si>
  <si>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</si>
  <si>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</si>
  <si>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</si>
  <si>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</si>
  <si>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</si>
  <si>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</si>
  <si>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</si>
  <si>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</si>
  <si>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</si>
  <si>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</si>
  <si>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</si>
  <si>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</si>
  <si>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</si>
  <si>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</si>
  <si>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</si>
  <si>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</si>
  <si>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</si>
  <si>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</si>
  <si>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</si>
  <si>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</si>
  <si>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</si>
  <si>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</si>
  <si>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</si>
  <si>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</si>
  <si>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</si>
  <si>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</si>
  <si>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</si>
  <si>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</si>
  <si>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</si>
  <si>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</si>
  <si>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</si>
  <si>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</si>
  <si>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</si>
  <si>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</si>
  <si>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</si>
  <si>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</si>
  <si>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</si>
  <si>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</si>
  <si>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</si>
  <si>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</si>
  <si>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</si>
  <si>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</si>
  <si>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</si>
  <si>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</si>
  <si>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</si>
  <si>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</si>
  <si>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</si>
  <si>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</si>
  <si>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</si>
  <si>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</si>
  <si>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</si>
  <si>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</si>
  <si>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</si>
  <si>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</si>
  <si>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</si>
  <si>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</si>
  <si>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</si>
  <si>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</si>
  <si>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</si>
  <si>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</si>
  <si>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</si>
  <si>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</si>
  <si>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</si>
  <si>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</si>
  <si>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</si>
  <si>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</si>
  <si>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</si>
  <si>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</si>
  <si>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</si>
  <si>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</si>
  <si>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</si>
  <si>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</si>
  <si>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</si>
  <si>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</si>
  <si>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</si>
  <si>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</si>
  <si>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</si>
  <si>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</si>
  <si>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</si>
  <si>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</si>
  <si>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</si>
  <si>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</si>
  <si>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</si>
  <si>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</si>
  <si>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</si>
  <si>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</si>
  <si>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</si>
  <si>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</si>
  <si>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</si>
  <si>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</si>
  <si>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</si>
  <si>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</si>
  <si>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</si>
  <si>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</si>
  <si>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</si>
  <si>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</si>
  <si>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</si>
  <si>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</si>
  <si>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</si>
  <si>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</si>
  <si>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</si>
  <si>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</si>
  <si>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</si>
  <si>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</si>
  <si>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</si>
  <si>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</si>
  <si>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</si>
  <si>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</si>
  <si>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</si>
  <si>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</si>
  <si>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</si>
  <si>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</si>
  <si>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</si>
  <si>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</si>
  <si>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</si>
  <si>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</si>
  <si>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</si>
  <si>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</si>
  <si>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</si>
  <si>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</si>
  <si>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</si>
  <si>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</si>
  <si>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</si>
  <si>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</si>
  <si>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</si>
  <si>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</si>
  <si>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</si>
  <si>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</si>
  <si>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</si>
  <si>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</si>
  <si>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</si>
  <si>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</si>
  <si>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</si>
  <si>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</si>
  <si>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</si>
  <si>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</si>
  <si>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</si>
  <si>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</si>
  <si>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</si>
  <si>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</si>
  <si>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</si>
  <si>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</si>
  <si>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</si>
  <si>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</si>
  <si>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</si>
  <si>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</si>
  <si>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</si>
  <si>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</si>
  <si>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</si>
  <si>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</si>
  <si>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</si>
  <si>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</si>
  <si>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</si>
  <si>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</si>
  <si>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</si>
  <si>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</si>
  <si>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</si>
  <si>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</si>
  <si>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</si>
  <si>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</si>
  <si>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</si>
  <si>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</si>
  <si>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</si>
  <si>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</si>
  <si>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</si>
  <si>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</si>
  <si>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</si>
  <si>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</si>
  <si>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</si>
  <si>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</si>
  <si>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</si>
  <si>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</si>
  <si>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</si>
  <si>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</si>
  <si>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</si>
  <si>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</si>
  <si>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</si>
  <si>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</si>
  <si>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</si>
  <si>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</si>
  <si>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</si>
  <si>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</si>
  <si>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</si>
  <si>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</si>
  <si>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</si>
  <si>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</si>
  <si>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</si>
  <si>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</si>
  <si>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</si>
  <si>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</si>
  <si>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</si>
  <si>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</si>
  <si>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</si>
  <si>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</si>
  <si>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</si>
  <si>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</si>
  <si>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</si>
  <si>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</si>
  <si>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</si>
  <si>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</si>
  <si>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</si>
  <si>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</si>
  <si>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</si>
  <si>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</si>
  <si>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</si>
  <si>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</si>
  <si>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</si>
  <si>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</si>
  <si>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</si>
  <si>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</si>
  <si>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</si>
  <si>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</si>
  <si>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</si>
  <si>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</si>
  <si>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</si>
  <si>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</si>
  <si>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</si>
  <si>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</si>
  <si>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</si>
  <si>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</si>
  <si>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</si>
  <si>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</si>
  <si>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</si>
  <si>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</si>
  <si>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</si>
  <si>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</si>
  <si>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</si>
  <si>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</si>
  <si>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</si>
  <si>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</si>
  <si>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</si>
  <si>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</si>
  <si>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</si>
  <si>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</si>
  <si>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</si>
  <si>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</si>
  <si>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</si>
  <si>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</si>
  <si>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</si>
  <si>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</si>
  <si>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</si>
  <si>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</si>
  <si>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</si>
  <si>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</si>
  <si>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</si>
  <si>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</si>
  <si>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</si>
  <si>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</si>
  <si>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</si>
  <si>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</si>
  <si>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</si>
  <si>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</si>
  <si>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</si>
  <si>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</si>
  <si>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</si>
  <si>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</si>
  <si>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</si>
  <si>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</si>
  <si>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</si>
  <si>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</si>
  <si>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</si>
  <si>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</si>
  <si>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</si>
  <si>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</si>
  <si>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</si>
  <si>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</si>
  <si>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</si>
  <si>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</si>
  <si>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</si>
  <si>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</si>
  <si>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</si>
  <si>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</si>
  <si>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</si>
  <si>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</si>
  <si>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</si>
  <si>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</si>
  <si>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</si>
  <si>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</si>
  <si>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</si>
  <si>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</si>
  <si>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</si>
  <si>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</si>
  <si>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</si>
  <si>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</si>
  <si>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</si>
  <si>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</si>
  <si>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</si>
  <si>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</si>
  <si>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</si>
  <si>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</si>
  <si>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</si>
  <si>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</si>
  <si>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</si>
  <si>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</si>
  <si>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</si>
  <si>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</si>
  <si>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</si>
  <si>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</si>
  <si>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</si>
  <si>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</si>
  <si>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</si>
  <si>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</si>
  <si>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</si>
  <si>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</si>
  <si>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</si>
  <si>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</si>
  <si>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</si>
  <si>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</si>
  <si>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</si>
  <si>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</si>
  <si>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</si>
  <si>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</si>
  <si>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</si>
  <si>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</si>
  <si>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</si>
  <si>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</si>
  <si>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</si>
  <si>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</si>
  <si>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</si>
  <si>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</si>
  <si>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</si>
  <si>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</si>
  <si>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</si>
  <si>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</si>
  <si>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</si>
  <si>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</si>
  <si>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</si>
  <si>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</si>
  <si>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</si>
  <si>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</si>
  <si>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</si>
  <si>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</si>
  <si>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</si>
  <si>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</si>
  <si>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</si>
  <si>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</si>
  <si>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</si>
  <si>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</si>
  <si>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</si>
  <si>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</si>
  <si>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</si>
  <si>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</si>
  <si>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</si>
  <si>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</si>
  <si>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</si>
  <si>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</si>
  <si>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</si>
  <si>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</si>
  <si>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</si>
  <si>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</si>
  <si>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</si>
  <si>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</si>
  <si>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</si>
  <si>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</si>
  <si>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</si>
  <si>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</si>
  <si>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</si>
  <si>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</si>
  <si>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</si>
  <si>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</si>
  <si>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</si>
  <si>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</si>
  <si>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</si>
  <si>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</si>
  <si>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</si>
  <si>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</si>
  <si>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</si>
  <si>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</si>
  <si>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</si>
  <si>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</si>
  <si>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</si>
  <si>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</si>
  <si>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</si>
  <si>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</si>
  <si>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</si>
  <si>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</si>
  <si>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</si>
  <si>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</si>
  <si>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</si>
  <si>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</si>
  <si>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</si>
  <si>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</si>
  <si>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</si>
  <si>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</si>
  <si>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</si>
  <si>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</si>
  <si>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</si>
  <si>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</si>
  <si>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</si>
  <si>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</si>
  <si>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</si>
  <si>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</si>
  <si>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</si>
  <si>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</si>
  <si>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</si>
  <si>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</si>
  <si>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</si>
  <si>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</si>
  <si>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</si>
  <si>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</si>
  <si>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</si>
  <si>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</si>
  <si>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</si>
  <si>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</si>
  <si>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</si>
  <si>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</si>
  <si>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</si>
  <si>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</si>
  <si>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</si>
  <si>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</si>
  <si>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</si>
  <si>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</si>
  <si>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</si>
  <si>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</si>
  <si>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</si>
  <si>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</si>
  <si>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</si>
  <si>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</si>
  <si>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</si>
  <si>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</si>
  <si>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</si>
  <si>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</si>
  <si>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</si>
  <si>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</si>
  <si>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</si>
  <si>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</si>
  <si>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</si>
  <si>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</si>
  <si>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</si>
  <si>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</si>
  <si>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</si>
  <si>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</si>
  <si>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</si>
  <si>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</si>
  <si>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</si>
  <si>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</si>
  <si>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</si>
  <si>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</si>
  <si>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</si>
  <si>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</si>
  <si>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</si>
  <si>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</si>
  <si>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</si>
  <si>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</si>
  <si>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</si>
  <si>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</si>
  <si>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</si>
  <si>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</si>
  <si>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</si>
  <si>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</si>
  <si>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</si>
  <si>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</si>
  <si>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</si>
  <si>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</si>
  <si>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</si>
  <si>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</si>
  <si>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</si>
  <si>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</si>
  <si>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</si>
  <si>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</si>
  <si>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</si>
  <si>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</si>
  <si>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</si>
  <si>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</si>
  <si>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</si>
  <si>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</si>
  <si>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</si>
  <si>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</si>
  <si>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</si>
  <si>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</si>
  <si>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</si>
  <si>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</si>
  <si>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</si>
  <si>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</si>
  <si>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</si>
  <si>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</si>
  <si>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</si>
  <si>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</si>
  <si>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</si>
  <si>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</si>
  <si>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</si>
  <si>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</si>
  <si>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</si>
  <si>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</si>
  <si>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</si>
  <si>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</si>
  <si>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</si>
  <si>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</si>
  <si>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</si>
  <si>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</si>
  <si>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</si>
  <si>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</si>
  <si>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</si>
  <si>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</si>
  <si>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</si>
  <si>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</si>
  <si>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</si>
  <si>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</si>
  <si>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</si>
  <si>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</si>
  <si>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</si>
  <si>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</si>
  <si>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</si>
  <si>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</si>
  <si>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</si>
  <si>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</si>
  <si>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</si>
  <si>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</si>
  <si>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</si>
  <si>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</si>
  <si>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</si>
  <si>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</si>
  <si>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</si>
  <si>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</si>
  <si>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</si>
  <si>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</si>
  <si>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</si>
  <si>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</si>
  <si>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</si>
  <si>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</si>
  <si>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</si>
  <si>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</si>
  <si>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</si>
  <si>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</si>
  <si>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</si>
  <si>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</si>
  <si>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</si>
  <si>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</si>
  <si>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</si>
  <si>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</si>
  <si>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</si>
  <si>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</si>
  <si>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</si>
  <si>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</si>
  <si>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</si>
  <si>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</si>
  <si>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</si>
  <si>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</si>
  <si>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</si>
  <si>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</si>
  <si>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</si>
  <si>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</si>
  <si>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</si>
  <si>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</si>
  <si>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</si>
  <si>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</si>
  <si>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</si>
  <si>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</si>
  <si>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</si>
  <si>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</si>
  <si>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</si>
  <si>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</si>
  <si>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</si>
  <si>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</si>
  <si>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</si>
  <si>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</si>
  <si>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</si>
  <si>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</si>
  <si>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</si>
  <si>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</si>
  <si>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</si>
  <si>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</si>
  <si>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</si>
  <si>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</si>
  <si>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</si>
  <si>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</si>
  <si>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</si>
  <si>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</si>
  <si>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</si>
  <si>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</si>
  <si>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</si>
  <si>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</si>
  <si>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</si>
  <si>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</si>
  <si>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</si>
  <si>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</si>
  <si>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</si>
  <si>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</si>
  <si>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</si>
  <si>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</si>
  <si>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</si>
  <si>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</si>
  <si>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</si>
  <si>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</si>
  <si>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</si>
  <si>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</si>
  <si>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</si>
  <si>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</si>
  <si>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</si>
  <si>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</si>
  <si>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</si>
  <si>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</si>
  <si>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</si>
  <si>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</si>
  <si>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</si>
  <si>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</si>
  <si>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</si>
  <si>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</si>
  <si>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</si>
  <si>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</si>
  <si>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</si>
  <si>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</si>
  <si>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</si>
  <si>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</si>
  <si>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</si>
  <si>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</si>
  <si>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</si>
  <si>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</si>
  <si>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</si>
  <si>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</si>
  <si>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</si>
  <si>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</si>
  <si>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</si>
  <si>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</si>
  <si>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</si>
  <si>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</si>
  <si>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</si>
  <si>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</si>
  <si>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</si>
  <si>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</si>
  <si>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</si>
  <si>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</si>
  <si>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</si>
  <si>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</si>
  <si>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</si>
  <si>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</si>
  <si>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</si>
  <si>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</si>
  <si>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</si>
  <si>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</si>
  <si>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</si>
  <si>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</si>
  <si>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</si>
  <si>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</si>
  <si>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</si>
  <si>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</si>
  <si>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</si>
  <si>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</si>
  <si>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</si>
  <si>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</si>
  <si>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</si>
  <si>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</si>
  <si>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</si>
  <si>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</si>
  <si>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</si>
  <si>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</si>
  <si>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</si>
  <si>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</si>
  <si>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</si>
  <si>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</si>
  <si>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</si>
  <si>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</si>
  <si>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</si>
  <si>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</si>
  <si>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</si>
  <si>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</si>
  <si>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</si>
  <si>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</si>
  <si>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</si>
  <si>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</si>
  <si>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</si>
  <si>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</si>
  <si>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</si>
  <si>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</si>
  <si>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</si>
  <si>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</si>
  <si>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</si>
  <si>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</si>
  <si>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</si>
  <si>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</si>
  <si>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</si>
  <si>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</si>
  <si>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</si>
  <si>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</si>
  <si>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</si>
  <si>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</si>
  <si>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</si>
  <si>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</si>
  <si>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</si>
  <si>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</si>
  <si>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</si>
  <si>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</si>
  <si>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</si>
  <si>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</si>
  <si>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</si>
  <si>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</si>
  <si>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</si>
  <si>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</si>
  <si>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</si>
  <si>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</si>
  <si>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</si>
  <si>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</si>
  <si>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</si>
  <si>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</si>
  <si>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</si>
  <si>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</si>
  <si>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</si>
  <si>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</si>
  <si>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</si>
  <si>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</si>
  <si>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</si>
  <si>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</si>
  <si>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</si>
  <si>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</si>
  <si>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</si>
  <si>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</si>
  <si>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</si>
  <si>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</si>
  <si>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</si>
  <si>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</si>
  <si>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</si>
  <si>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</si>
  <si>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</si>
  <si>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</si>
  <si>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</si>
  <si>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</si>
  <si>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</si>
  <si>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</si>
  <si>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</si>
  <si>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</si>
  <si>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</si>
  <si>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</si>
  <si>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</si>
  <si>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</si>
  <si>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</si>
  <si>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</si>
  <si>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</si>
  <si>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</si>
  <si>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</si>
  <si>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</si>
  <si>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</si>
  <si>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</si>
  <si>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</si>
  <si>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</si>
  <si>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</si>
  <si>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</si>
  <si>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</si>
  <si>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</si>
  <si>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</si>
  <si>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</si>
  <si>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</si>
  <si>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</si>
  <si>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</si>
  <si>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</si>
  <si>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</si>
  <si>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</si>
  <si>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</si>
  <si>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</si>
  <si>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</si>
  <si>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</si>
  <si>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</si>
  <si>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</si>
  <si>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</si>
  <si>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</si>
  <si>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</si>
  <si>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</si>
  <si>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</si>
  <si>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</si>
  <si>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</si>
  <si>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</si>
  <si>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</si>
  <si>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</si>
  <si>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</si>
  <si>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</si>
  <si>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</si>
  <si>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</si>
  <si>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</si>
  <si>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</si>
  <si>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</si>
  <si>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</si>
  <si>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</si>
  <si>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</si>
  <si>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</si>
  <si>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</si>
  <si>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</si>
  <si>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</si>
  <si>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</si>
  <si>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</si>
  <si>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</si>
  <si>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</si>
  <si>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</si>
  <si>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</si>
  <si>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</si>
  <si>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</si>
  <si>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</si>
  <si>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</si>
  <si>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</si>
  <si>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</si>
  <si>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</si>
  <si>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</si>
  <si>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</si>
  <si>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</si>
  <si>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</si>
  <si>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</si>
  <si>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</si>
  <si>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</si>
  <si>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</si>
  <si>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</si>
  <si>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</si>
  <si>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</si>
  <si>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</si>
  <si>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</si>
  <si>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</si>
  <si>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</si>
  <si>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</si>
  <si>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</si>
  <si>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</si>
  <si>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</si>
  <si>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</si>
  <si>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</si>
  <si>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</si>
  <si>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</si>
  <si>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</si>
  <si>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</si>
  <si>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</si>
  <si>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</si>
  <si>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</si>
  <si>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</si>
  <si>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</si>
  <si>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</si>
  <si>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</si>
  <si>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</si>
  <si>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</si>
  <si>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</si>
  <si>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</si>
  <si>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</si>
  <si>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</si>
  <si>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</si>
  <si>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</si>
  <si>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</si>
  <si>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</si>
  <si>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</si>
  <si>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</si>
  <si>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</si>
  <si>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</si>
  <si>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</si>
  <si>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</si>
  <si>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</si>
  <si>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</si>
  <si>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</si>
  <si>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</si>
  <si>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</si>
  <si>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</si>
  <si>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</si>
  <si>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</si>
  <si>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</si>
  <si>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</si>
  <si>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</si>
  <si>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</si>
  <si>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</si>
  <si>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</si>
  <si>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</si>
  <si>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</si>
  <si>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</si>
  <si>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</si>
  <si>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</si>
  <si>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</si>
  <si>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</si>
  <si>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</si>
  <si>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</si>
  <si>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</si>
  <si>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</si>
  <si>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</si>
  <si>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</si>
  <si>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</si>
  <si>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</si>
  <si>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</si>
  <si>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</si>
  <si>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</si>
  <si>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</si>
  <si>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</si>
  <si>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</si>
  <si>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</si>
  <si>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</si>
  <si>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</si>
  <si>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</si>
  <si>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</si>
  <si>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</si>
  <si>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</si>
  <si>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</si>
  <si>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</si>
  <si>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</si>
  <si>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</si>
  <si>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</si>
  <si>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</si>
  <si>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</si>
  <si>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</si>
  <si>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</si>
  <si>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</si>
  <si>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</si>
  <si>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</si>
  <si>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</si>
  <si>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</si>
  <si>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</si>
  <si>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</si>
  <si>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</si>
  <si>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</si>
  <si>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</si>
  <si>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</si>
  <si>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</si>
  <si>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</si>
  <si>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</si>
  <si>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</si>
  <si>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</si>
  <si>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</si>
  <si>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</si>
  <si>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</si>
  <si>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</si>
  <si>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</si>
  <si>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</si>
  <si>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</si>
  <si>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</si>
  <si>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</si>
  <si>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</si>
  <si>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</si>
  <si>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</si>
  <si>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</si>
  <si>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</si>
  <si>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</si>
  <si>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</si>
  <si>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</si>
  <si>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</si>
  <si>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</si>
  <si>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</si>
  <si>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</si>
  <si>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</si>
  <si>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</si>
  <si>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</si>
  <si>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</si>
  <si>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</si>
  <si>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</si>
  <si>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</si>
  <si>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</si>
  <si>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</si>
  <si>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</si>
  <si>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</si>
  <si>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</si>
  <si>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</si>
  <si>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</si>
  <si>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</si>
  <si>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</si>
  <si>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</si>
  <si>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</si>
  <si>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</si>
  <si>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</si>
  <si>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</si>
  <si>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</si>
  <si>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</si>
  <si>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</si>
  <si>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</si>
  <si>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</si>
  <si>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</si>
  <si>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</si>
  <si>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</si>
  <si>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</si>
  <si>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</si>
  <si>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</si>
  <si>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</si>
  <si>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</si>
  <si>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</si>
  <si>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</si>
  <si>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</si>
  <si>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</si>
  <si>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</si>
  <si>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</si>
  <si>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</si>
  <si>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</si>
  <si>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</si>
  <si>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</si>
  <si>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</si>
  <si>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</si>
  <si>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</si>
  <si>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</si>
  <si>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</si>
  <si>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</si>
  <si>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</si>
  <si>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</si>
  <si>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</si>
  <si>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</si>
  <si>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</si>
  <si>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</si>
  <si>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</si>
  <si>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</si>
  <si>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</si>
  <si>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</si>
  <si>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</si>
  <si>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</si>
  <si>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</si>
  <si>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</si>
  <si>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</si>
  <si>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</si>
  <si>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</si>
  <si>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</si>
  <si>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</si>
  <si>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</si>
  <si>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</si>
  <si>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</si>
  <si>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</si>
  <si>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</si>
  <si>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</si>
  <si>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</si>
  <si>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</si>
  <si>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</si>
  <si>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</si>
  <si>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</si>
  <si>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</si>
  <si>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</si>
  <si>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</si>
  <si>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</si>
  <si>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</si>
  <si>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</si>
  <si>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</si>
  <si>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</si>
  <si>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</si>
  <si>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</si>
  <si>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</si>
  <si>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</si>
  <si>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</si>
  <si>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</si>
  <si>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</si>
  <si>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</si>
  <si>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</si>
  <si>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</si>
  <si>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</si>
  <si>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</si>
  <si>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</si>
  <si>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</si>
  <si>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</si>
  <si>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</si>
  <si>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</si>
  <si>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</si>
  <si>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</si>
  <si>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</si>
  <si>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</si>
  <si>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</si>
  <si>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</si>
  <si>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</si>
  <si>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</si>
  <si>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</si>
  <si>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</si>
  <si>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</si>
  <si>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</si>
  <si>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</si>
  <si>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</si>
  <si>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</si>
  <si>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</si>
  <si>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</si>
  <si>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</si>
  <si>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</si>
  <si>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</si>
  <si>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</si>
  <si>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</si>
  <si>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</si>
  <si>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</si>
  <si>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</si>
  <si>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</si>
  <si>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</si>
  <si>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</si>
  <si>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</si>
  <si>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</si>
  <si>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</si>
  <si>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</si>
  <si>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</si>
  <si>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</si>
  <si>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</si>
  <si>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</si>
  <si>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</si>
  <si>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</si>
  <si>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</si>
  <si>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</si>
  <si>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</si>
  <si>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</si>
  <si>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</si>
  <si>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</si>
  <si>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</si>
  <si>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</si>
  <si>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</si>
  <si>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</si>
  <si>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</si>
  <si>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</si>
  <si>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</si>
  <si>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</si>
  <si>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</si>
  <si>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</si>
  <si>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</si>
  <si>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</si>
  <si>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</si>
  <si>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</si>
  <si>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</si>
  <si>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</si>
  <si>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</si>
  <si>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</si>
  <si>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</si>
  <si>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</si>
  <si>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</si>
  <si>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</si>
  <si>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</si>
  <si>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</si>
  <si>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</si>
  <si>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</si>
  <si>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</si>
  <si>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</si>
  <si>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</si>
  <si>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</si>
  <si>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</si>
  <si>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</si>
  <si>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</si>
  <si>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</si>
  <si>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</si>
  <si>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</si>
  <si>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</si>
  <si>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</si>
  <si>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</si>
  <si>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</si>
  <si>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</si>
  <si>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</si>
  <si>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</si>
  <si>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</si>
  <si>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</si>
  <si>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</si>
  <si>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</si>
  <si>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</si>
  <si>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</si>
  <si>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</si>
  <si>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</si>
  <si>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</si>
  <si>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</si>
  <si>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</si>
  <si>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</si>
  <si>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</si>
  <si>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</si>
  <si>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</si>
  <si>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</si>
  <si>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</si>
  <si>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</si>
  <si>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</si>
  <si>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</si>
  <si>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</si>
  <si>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</si>
  <si>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</si>
  <si>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</si>
  <si>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</si>
  <si>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</si>
  <si>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</si>
  <si>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</si>
  <si>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</si>
  <si>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</si>
  <si>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</si>
  <si>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</si>
  <si>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</si>
  <si>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</si>
  <si>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</si>
  <si>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</si>
  <si>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</si>
  <si>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</si>
  <si>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</si>
  <si>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</si>
  <si>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</si>
  <si>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</si>
  <si>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</si>
  <si>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</si>
  <si>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</si>
  <si>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</si>
  <si>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</si>
  <si>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</si>
  <si>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</si>
  <si>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</si>
  <si>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</si>
  <si>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</si>
  <si>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</si>
  <si>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</si>
  <si>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</si>
  <si>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</si>
  <si>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</si>
  <si>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</si>
  <si>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</si>
  <si>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</si>
  <si>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</si>
  <si>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</si>
  <si>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</si>
  <si>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</si>
  <si>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</si>
  <si>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</si>
  <si>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</si>
  <si>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</si>
  <si>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</si>
  <si>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</si>
  <si>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</si>
  <si>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</si>
  <si>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</si>
  <si>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</si>
  <si>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</si>
  <si>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</si>
  <si>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</si>
  <si>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</si>
  <si>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</si>
  <si>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</si>
  <si>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</si>
  <si>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</si>
  <si>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</si>
  <si>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</si>
  <si>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</si>
  <si>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</si>
  <si>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</si>
  <si>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</si>
  <si>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</si>
  <si>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</si>
  <si>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</si>
  <si>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</si>
  <si>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</si>
  <si>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</si>
  <si>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</si>
  <si>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</si>
  <si>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</si>
  <si>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</si>
  <si>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</si>
  <si>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</si>
  <si>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</si>
  <si>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</si>
  <si>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</si>
  <si>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</si>
  <si>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</si>
  <si>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</si>
  <si>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</si>
  <si>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</si>
  <si>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</si>
  <si>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</si>
  <si>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</si>
  <si>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</si>
  <si>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</si>
  <si>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</si>
  <si>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</si>
  <si>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</si>
  <si>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</si>
  <si>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</si>
  <si>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</si>
  <si>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</si>
  <si>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</si>
  <si>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</si>
  <si>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</si>
  <si>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</si>
  <si>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</si>
  <si>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</si>
  <si>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</si>
  <si>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</si>
  <si>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</si>
  <si>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</si>
  <si>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</si>
  <si>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</si>
  <si>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</si>
  <si>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</si>
  <si>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</si>
  <si>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</si>
  <si>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</si>
  <si>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</si>
  <si>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</si>
  <si>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</si>
  <si>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</si>
  <si>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</si>
  <si>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</si>
  <si>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</si>
  <si>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</si>
  <si>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</si>
  <si>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</si>
  <si>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</si>
  <si>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</si>
  <si>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</si>
  <si>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</si>
  <si>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</si>
  <si>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</si>
  <si>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</si>
  <si>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</si>
  <si>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</si>
  <si>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</si>
  <si>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</si>
  <si>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</si>
  <si>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</si>
  <si>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</si>
  <si>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</si>
  <si>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</si>
  <si>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</si>
  <si>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</si>
  <si>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</si>
  <si>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</si>
  <si>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</si>
  <si>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</si>
  <si>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</si>
  <si>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</si>
  <si>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</si>
  <si>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</si>
  <si>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</si>
  <si>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</si>
  <si>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</si>
  <si>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</si>
  <si>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</si>
  <si>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</si>
  <si>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</si>
  <si>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</si>
  <si>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</si>
  <si>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</si>
  <si>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</si>
  <si>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</si>
  <si>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</si>
  <si>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</si>
  <si>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</si>
  <si>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</si>
  <si>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</si>
  <si>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</si>
  <si>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</si>
  <si>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</si>
  <si>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</si>
  <si>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</si>
  <si>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</si>
  <si>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</si>
  <si>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</si>
  <si>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</si>
  <si>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</si>
  <si>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</si>
  <si>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</si>
  <si>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</si>
  <si>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</si>
  <si>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</si>
  <si>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</si>
  <si>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</si>
  <si>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</si>
  <si>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</si>
  <si>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</si>
  <si>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</si>
  <si>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</si>
  <si>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</si>
  <si>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</si>
  <si>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</si>
  <si>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</si>
  <si>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</si>
  <si>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</si>
  <si>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</si>
  <si>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</si>
  <si>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</si>
  <si>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</si>
  <si>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</si>
  <si>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</si>
  <si>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</si>
  <si>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</si>
  <si>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</si>
  <si>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</si>
  <si>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</si>
  <si>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</si>
  <si>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</si>
  <si>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</si>
  <si>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</si>
  <si>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</si>
  <si>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</si>
  <si>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</si>
  <si>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</si>
  <si>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</si>
  <si>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</si>
  <si>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</si>
  <si>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</si>
  <si>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</si>
  <si>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</si>
  <si>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</si>
  <si>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</si>
  <si>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</si>
  <si>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</si>
  <si>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</si>
  <si>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</si>
  <si>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</si>
  <si>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</si>
  <si>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</si>
  <si>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</si>
  <si>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</si>
  <si>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</si>
  <si>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</si>
  <si>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</si>
  <si>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</si>
  <si>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</si>
  <si>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</si>
  <si>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</si>
  <si>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</si>
  <si>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</si>
  <si>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</si>
  <si>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</si>
  <si>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</si>
  <si>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</si>
  <si>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</si>
  <si>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</si>
  <si>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</si>
  <si>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</si>
  <si>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</si>
  <si>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</si>
  <si>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</si>
  <si>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</si>
  <si>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</si>
  <si>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</si>
  <si>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</si>
  <si>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</si>
  <si>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</si>
  <si>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</si>
  <si>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</si>
  <si>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</si>
  <si>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</si>
  <si>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</si>
  <si>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</si>
  <si>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</si>
  <si>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</si>
  <si>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</si>
  <si>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</si>
  <si>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</si>
  <si>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</si>
  <si>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</si>
  <si>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</si>
  <si>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</si>
  <si>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</si>
  <si>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</si>
  <si>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</si>
  <si>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</si>
  <si>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</si>
  <si>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</si>
  <si>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</si>
  <si>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</si>
  <si>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</si>
  <si>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</si>
  <si>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</si>
  <si>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</si>
  <si>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</si>
  <si>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</si>
  <si>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</si>
  <si>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</si>
  <si>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</si>
  <si>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</si>
  <si>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</si>
  <si>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</si>
  <si>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</si>
  <si>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</si>
  <si>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</si>
  <si>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</si>
  <si>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</si>
  <si>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</si>
  <si>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</si>
  <si>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</si>
  <si>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</si>
  <si>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</si>
  <si>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</si>
  <si>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</si>
  <si>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</si>
  <si>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</si>
  <si>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</si>
  <si>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</si>
  <si>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</si>
  <si>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</si>
  <si>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</si>
  <si>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</si>
  <si>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</si>
  <si>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</si>
  <si>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</si>
  <si>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</si>
  <si>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</si>
  <si>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</si>
  <si>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</si>
  <si>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</si>
  <si>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</si>
  <si>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</si>
  <si>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</si>
  <si>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</si>
  <si>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</si>
  <si>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</si>
  <si>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</si>
  <si>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</si>
  <si>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</si>
  <si>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</si>
  <si>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</si>
  <si>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</si>
  <si>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</si>
  <si>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</si>
  <si>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</si>
  <si>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</si>
  <si>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</si>
  <si>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</si>
  <si>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</si>
  <si>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</si>
  <si>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</si>
  <si>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</si>
  <si>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</si>
  <si>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</si>
  <si>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</si>
  <si>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</si>
  <si>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</si>
  <si>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</si>
  <si>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</si>
  <si>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</si>
  <si>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</si>
  <si>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</si>
  <si>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</si>
  <si>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</si>
  <si>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</si>
  <si>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</si>
  <si>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</si>
  <si>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</si>
  <si>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</si>
  <si>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</si>
  <si>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</si>
  <si>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</si>
  <si>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</si>
  <si>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</si>
  <si>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</si>
  <si>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</si>
  <si>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</si>
  <si>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</si>
  <si>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</si>
  <si>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</si>
  <si>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</si>
  <si>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</si>
  <si>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</si>
  <si>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</si>
  <si>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</si>
  <si>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</si>
  <si>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</si>
  <si>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</si>
  <si>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</si>
  <si>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</si>
  <si>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</si>
  <si>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</si>
  <si>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</si>
  <si>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</si>
  <si>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</si>
  <si>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</si>
  <si>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</si>
  <si>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</si>
  <si>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</si>
  <si>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</si>
  <si>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</si>
  <si>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</si>
  <si>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</si>
  <si>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</si>
  <si>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</si>
  <si>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</si>
  <si>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</si>
  <si>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</si>
  <si>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</si>
  <si>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</si>
  <si>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</si>
  <si>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</si>
  <si>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</si>
  <si>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</si>
  <si>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</si>
  <si>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</si>
  <si>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</si>
  <si>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</si>
  <si>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</si>
  <si>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</si>
  <si>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</si>
  <si>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</si>
  <si>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</si>
  <si>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</si>
  <si>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</si>
  <si>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</si>
  <si>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</si>
  <si>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</si>
  <si>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</si>
  <si>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</si>
  <si>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</si>
  <si>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</si>
  <si>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</si>
  <si>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</si>
  <si>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</si>
  <si>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</si>
  <si>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</si>
  <si>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</si>
  <si>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</si>
  <si>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</si>
  <si>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</si>
  <si>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</si>
  <si>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</si>
  <si>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</si>
  <si>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</si>
  <si>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</si>
  <si>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</si>
  <si>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</si>
  <si>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</si>
  <si>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</si>
  <si>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</si>
  <si>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</si>
  <si>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</si>
  <si>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</si>
  <si>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</si>
  <si>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</si>
  <si>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</si>
  <si>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</si>
  <si>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</si>
  <si>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</si>
  <si>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</si>
  <si>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</si>
  <si>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</si>
  <si>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</si>
  <si>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</si>
  <si>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</si>
  <si>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</si>
  <si>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</si>
  <si>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</si>
  <si>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</si>
  <si>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</si>
  <si>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</si>
  <si>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</si>
  <si>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</si>
  <si>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</si>
  <si>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</si>
  <si>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</si>
  <si>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</si>
  <si>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</si>
  <si>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</si>
  <si>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</si>
  <si>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</si>
  <si>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</si>
  <si>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</si>
  <si>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</si>
  <si>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</si>
  <si>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</si>
  <si>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</si>
  <si>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</si>
  <si>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</si>
  <si>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</si>
  <si>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</si>
  <si>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</si>
  <si>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</si>
  <si>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</si>
  <si>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</si>
  <si>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</si>
  <si>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</si>
  <si>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</si>
  <si>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</si>
  <si>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</si>
  <si>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</si>
  <si>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</si>
  <si>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</si>
  <si>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</si>
  <si>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</si>
  <si>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</si>
  <si>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</si>
  <si>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</si>
  <si>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</si>
  <si>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</si>
  <si>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</si>
  <si>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</si>
  <si>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</si>
  <si>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</si>
  <si>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</si>
  <si>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</si>
  <si>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</si>
  <si>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</si>
  <si>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</si>
  <si>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</si>
  <si>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</si>
  <si>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</si>
  <si>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</si>
  <si>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</si>
  <si>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</si>
  <si>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</si>
  <si>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</si>
  <si>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</si>
  <si>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</si>
  <si>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</si>
  <si>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</si>
  <si>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</si>
  <si>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</si>
  <si>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</si>
  <si>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</si>
  <si>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</si>
  <si>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</si>
  <si>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</si>
  <si>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</si>
  <si>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</si>
  <si>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</si>
  <si>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</si>
  <si>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</si>
  <si>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</si>
  <si>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</si>
  <si>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</si>
  <si>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</si>
  <si>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</si>
  <si>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</si>
  <si>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</si>
  <si>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</si>
  <si>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</si>
  <si>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</si>
  <si>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</si>
  <si>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</si>
  <si>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</si>
  <si>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</si>
  <si>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</si>
  <si>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</si>
  <si>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</si>
  <si>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</si>
  <si>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</si>
  <si>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</si>
  <si>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</si>
  <si>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</si>
  <si>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</si>
  <si>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</si>
  <si>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</si>
  <si>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</si>
  <si>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</si>
  <si>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</si>
  <si>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</si>
  <si>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</si>
  <si>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</si>
  <si>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</si>
  <si>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</si>
  <si>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</si>
  <si>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</si>
  <si>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</si>
  <si>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</si>
  <si>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</si>
  <si>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</si>
  <si>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</si>
  <si>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</si>
  <si>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</si>
  <si>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</si>
  <si>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</si>
  <si>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</si>
  <si>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</si>
  <si>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</si>
  <si>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</si>
  <si>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</si>
  <si>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</si>
  <si>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</si>
  <si>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</si>
  <si>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</si>
  <si>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</si>
  <si>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</si>
  <si>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</si>
  <si>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</si>
  <si>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</si>
  <si>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</si>
  <si>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</si>
  <si>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</si>
  <si>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</si>
  <si>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</si>
  <si>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</si>
  <si>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</si>
  <si>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</si>
  <si>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</si>
  <si>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</si>
  <si>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</si>
  <si>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</si>
  <si>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</si>
  <si>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</si>
  <si>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</si>
  <si>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</si>
  <si>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</si>
  <si>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</si>
  <si>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</si>
  <si>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</si>
  <si>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</si>
  <si>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</si>
  <si>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</si>
  <si>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</si>
  <si>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</si>
  <si>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</si>
  <si>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</si>
  <si>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</si>
  <si>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</si>
  <si>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</si>
  <si>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</si>
  <si>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</si>
  <si>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</si>
  <si>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</si>
  <si>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</si>
  <si>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</si>
  <si>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</si>
  <si>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</si>
  <si>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</si>
  <si>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</si>
  <si>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</si>
  <si>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</si>
  <si>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</si>
  <si>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</si>
  <si>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</si>
  <si>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</si>
  <si>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</si>
  <si>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</si>
  <si>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</si>
  <si>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</si>
  <si>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</si>
  <si>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</si>
  <si>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</si>
  <si>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</si>
  <si>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</si>
  <si>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</si>
  <si>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</si>
  <si>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</si>
  <si>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</si>
  <si>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</si>
  <si>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</si>
  <si>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</si>
  <si>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</si>
  <si>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</si>
  <si>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</si>
  <si>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</si>
  <si>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</si>
  <si>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</si>
  <si>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</si>
  <si>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</si>
  <si>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</si>
  <si>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</si>
  <si>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</si>
  <si>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</si>
  <si>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</si>
  <si>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</si>
  <si>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</si>
  <si>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</si>
  <si>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</si>
  <si>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</si>
  <si>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</si>
  <si>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</si>
  <si>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</si>
  <si>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</si>
  <si>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</si>
  <si>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</si>
  <si>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</si>
  <si>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</si>
  <si>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</si>
  <si>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</si>
  <si>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</si>
  <si>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</si>
  <si>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</si>
  <si>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</si>
  <si>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</si>
  <si>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</si>
  <si>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</si>
  <si>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</si>
  <si>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</si>
  <si>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</si>
  <si>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</si>
  <si>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</si>
  <si>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</si>
  <si>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</si>
  <si>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</si>
  <si>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</si>
  <si>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</si>
  <si>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</si>
  <si>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</si>
  <si>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</si>
  <si>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</si>
  <si>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</si>
  <si>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</si>
  <si>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</si>
  <si>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</si>
  <si>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</si>
  <si>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</si>
  <si>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</si>
  <si>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</si>
  <si>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</si>
  <si>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</si>
  <si>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</si>
  <si>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</si>
  <si>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</si>
  <si>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</si>
  <si>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</si>
  <si>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</si>
  <si>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</si>
  <si>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</si>
  <si>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</si>
  <si>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</si>
  <si>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</si>
  <si>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</si>
  <si>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</si>
  <si>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</si>
  <si>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</si>
  <si>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</si>
  <si>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</si>
  <si>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</si>
  <si>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</si>
  <si>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</si>
  <si>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</si>
  <si>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</si>
  <si>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</si>
  <si>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</si>
  <si>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</si>
  <si>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</si>
  <si>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</si>
  <si>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</si>
  <si>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</si>
  <si>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</si>
  <si>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</si>
  <si>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</si>
  <si>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</si>
  <si>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</si>
  <si>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</si>
  <si>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</si>
  <si>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</si>
  <si>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</si>
  <si>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</si>
  <si>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</si>
  <si>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</si>
  <si>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</si>
  <si>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</si>
  <si>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</si>
  <si>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</si>
  <si>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</si>
  <si>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</si>
  <si>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</si>
  <si>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</si>
  <si>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</si>
  <si>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</si>
  <si>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</si>
  <si>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</si>
  <si>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</si>
  <si>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</si>
  <si>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</si>
  <si>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</si>
  <si>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</si>
  <si>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</si>
  <si>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</si>
  <si>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</si>
  <si>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</si>
  <si>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</si>
  <si>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</si>
  <si>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</si>
  <si>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</si>
  <si>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</si>
  <si>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</si>
  <si>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</si>
  <si>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</si>
  <si>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</si>
  <si>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</si>
  <si>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</si>
  <si>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</si>
  <si>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</si>
  <si>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</si>
  <si>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</si>
  <si>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</si>
  <si>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</si>
  <si>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</si>
  <si>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</si>
  <si>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</si>
  <si>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</si>
  <si>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</si>
  <si>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</si>
  <si>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</si>
  <si>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</si>
  <si>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</si>
  <si>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</si>
  <si>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</si>
  <si>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</si>
  <si>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</si>
  <si>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</si>
  <si>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</si>
  <si>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</si>
  <si>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</si>
  <si>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</si>
  <si>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</si>
  <si>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</si>
  <si>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</si>
  <si>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</si>
  <si>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</si>
  <si>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</si>
  <si>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</si>
  <si>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</si>
  <si>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</si>
  <si>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</si>
  <si>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</si>
  <si>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</si>
  <si>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</si>
  <si>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</si>
  <si>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</si>
  <si>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</si>
  <si>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</si>
  <si>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</si>
  <si>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</si>
  <si>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</si>
  <si>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</si>
  <si>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</si>
  <si>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</si>
  <si>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</si>
  <si>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</si>
  <si>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</si>
  <si>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</si>
  <si>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</si>
  <si>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</si>
  <si>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</si>
  <si>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</si>
  <si>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</si>
  <si>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</si>
  <si>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</si>
  <si>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</si>
  <si>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</si>
  <si>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</si>
  <si>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</si>
  <si>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</si>
  <si>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</si>
  <si>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</si>
  <si>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</si>
  <si>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</si>
  <si>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</si>
  <si>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</si>
  <si>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</si>
  <si>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</si>
  <si>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</si>
  <si>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</si>
  <si>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</si>
  <si>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</si>
  <si>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</si>
  <si>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</si>
  <si>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</si>
  <si>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</si>
  <si>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</si>
  <si>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</si>
  <si>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</si>
  <si>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</si>
  <si>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</si>
  <si>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</si>
  <si>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</si>
  <si>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</si>
  <si>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</si>
  <si>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</si>
  <si>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</si>
  <si>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</si>
  <si>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</si>
  <si>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</si>
  <si>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</si>
  <si>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</si>
  <si>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</si>
  <si>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</si>
  <si>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</si>
  <si>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</si>
  <si>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</si>
  <si>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</si>
  <si>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</si>
  <si>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</si>
  <si>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</si>
  <si>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</si>
  <si>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</si>
  <si>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</si>
  <si>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</si>
  <si>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</si>
  <si>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</si>
  <si>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</si>
  <si>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</si>
  <si>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</si>
  <si>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</si>
  <si>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</si>
  <si>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</si>
  <si>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</si>
  <si>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</si>
  <si>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</si>
  <si>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</si>
  <si>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</si>
  <si>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</si>
  <si>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</si>
  <si>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</si>
  <si>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</si>
  <si>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</si>
  <si>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</si>
  <si>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</si>
  <si>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</si>
  <si>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</si>
  <si>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</si>
  <si>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</si>
  <si>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</si>
  <si>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</si>
  <si>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</si>
  <si>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</si>
  <si>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</si>
  <si>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</si>
  <si>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</si>
  <si>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</si>
  <si>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</si>
  <si>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</si>
  <si>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</si>
  <si>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</si>
  <si>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</si>
  <si>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</si>
  <si>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</si>
  <si>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</si>
  <si>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</si>
  <si>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</si>
  <si>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</si>
  <si>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</si>
  <si>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</si>
  <si>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</si>
  <si>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</si>
  <si>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</si>
  <si>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</si>
  <si>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</si>
  <si>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</si>
  <si>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</si>
  <si>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</si>
  <si>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</si>
  <si>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</si>
  <si>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</si>
  <si>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</si>
  <si>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</si>
  <si>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</si>
  <si>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</si>
  <si>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</si>
  <si>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</si>
  <si>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</si>
  <si>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</si>
  <si>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</si>
  <si>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</si>
  <si>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</si>
  <si>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</si>
  <si>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</si>
  <si>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</si>
  <si>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</si>
  <si>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</si>
  <si>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</si>
  <si>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</si>
  <si>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</si>
  <si>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</si>
  <si>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</si>
  <si>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</si>
  <si>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</si>
  <si>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</si>
  <si>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</si>
  <si>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</si>
  <si>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</si>
  <si>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</si>
  <si>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</si>
  <si>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</si>
  <si>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</si>
  <si>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</si>
  <si>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</si>
  <si>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</si>
  <si>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</si>
  <si>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</si>
  <si>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</si>
  <si>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</si>
  <si>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</si>
  <si>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</si>
  <si>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</si>
  <si>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</si>
  <si>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</si>
  <si>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</si>
  <si>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</si>
  <si>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</si>
  <si>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</si>
  <si>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</si>
  <si>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</si>
  <si>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</si>
  <si>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</si>
  <si>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</si>
  <si>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</si>
  <si>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</si>
  <si>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</si>
  <si>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</si>
  <si>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</si>
  <si>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</si>
  <si>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</si>
  <si>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</si>
  <si>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</si>
  <si>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</si>
  <si>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</si>
  <si>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</si>
  <si>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</si>
  <si>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</si>
  <si>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</si>
  <si>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</si>
  <si>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</si>
  <si>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</si>
  <si>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</si>
  <si>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</si>
  <si>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</si>
  <si>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</si>
  <si>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</si>
  <si>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</si>
  <si>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</si>
  <si>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</si>
  <si>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</si>
  <si>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</si>
  <si>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</si>
  <si>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</si>
  <si>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</si>
  <si>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</si>
  <si>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</si>
  <si>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</si>
  <si>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</si>
  <si>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</si>
  <si>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</si>
  <si>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</si>
  <si>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</si>
  <si>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</si>
  <si>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</si>
  <si>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</si>
  <si>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</si>
  <si>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</si>
  <si>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</si>
  <si>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</si>
  <si>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</si>
  <si>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</si>
  <si>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</si>
  <si>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</si>
  <si>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</si>
  <si>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</si>
  <si>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</si>
  <si>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</si>
  <si>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</si>
  <si>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</si>
  <si>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</si>
  <si>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</si>
  <si>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</si>
  <si>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</si>
  <si>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</si>
  <si>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</si>
  <si>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</si>
  <si>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</si>
  <si>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</si>
  <si>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</si>
  <si>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</si>
  <si>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</si>
  <si>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</si>
  <si>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</si>
  <si>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</si>
  <si>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</si>
  <si>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</si>
  <si>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</si>
  <si>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</si>
  <si>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</si>
  <si>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</si>
  <si>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</si>
  <si>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</si>
  <si>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</si>
  <si>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</si>
  <si>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</si>
  <si>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</si>
  <si>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</si>
  <si>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</si>
  <si>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</si>
  <si>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</si>
  <si>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</si>
  <si>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</si>
  <si>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</si>
  <si>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</si>
  <si>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</si>
  <si>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</si>
  <si>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</si>
  <si>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</si>
  <si>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</si>
  <si>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</si>
  <si>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</si>
  <si>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</si>
  <si>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</si>
  <si>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</si>
  <si>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</si>
  <si>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</si>
  <si>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</si>
  <si>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</si>
  <si>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</si>
  <si>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</si>
  <si>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</si>
  <si>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</si>
  <si>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</si>
  <si>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</si>
  <si>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</si>
  <si>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</si>
  <si>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</si>
  <si>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</si>
  <si>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</si>
  <si>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</si>
  <si>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</si>
  <si>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</si>
  <si>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</si>
  <si>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</si>
  <si>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</si>
  <si>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</si>
  <si>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</si>
  <si>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</si>
  <si>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</si>
  <si>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</si>
  <si>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</si>
  <si>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</si>
  <si>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</si>
  <si>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</si>
  <si>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</si>
  <si>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</si>
  <si>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</si>
  <si>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</si>
  <si>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</si>
  <si>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</si>
  <si>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</si>
  <si>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</si>
  <si>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</si>
  <si>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</si>
  <si>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</si>
  <si>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</si>
  <si>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</si>
  <si>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</si>
  <si>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</si>
  <si>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</si>
  <si>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</si>
  <si>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</si>
  <si>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</si>
  <si>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</si>
  <si>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</si>
  <si>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</si>
  <si>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</si>
  <si>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</si>
  <si>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</si>
  <si>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</si>
  <si>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</si>
  <si>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</si>
  <si>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</si>
  <si>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</si>
  <si>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</si>
  <si>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</si>
  <si>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</si>
  <si>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</si>
  <si>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</si>
  <si>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</si>
  <si>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</si>
  <si>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</si>
  <si>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</si>
  <si>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</si>
  <si>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</si>
  <si>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</si>
  <si>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</si>
  <si>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</si>
  <si>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</si>
  <si>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</si>
  <si>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</si>
  <si>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</si>
  <si>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</si>
  <si>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</si>
  <si>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</si>
  <si>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</si>
  <si>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</si>
  <si>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</si>
  <si>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</si>
  <si>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</si>
  <si>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</si>
  <si>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</si>
  <si>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</si>
  <si>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</si>
  <si>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</si>
  <si>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</si>
  <si>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</si>
  <si>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</si>
  <si>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</si>
  <si>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</si>
  <si>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</si>
  <si>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</si>
  <si>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</si>
  <si>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</si>
  <si>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</si>
  <si>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</si>
  <si>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</si>
  <si>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</si>
  <si>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</si>
  <si>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</si>
  <si>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</si>
  <si>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</si>
  <si>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</si>
  <si>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</si>
  <si>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</si>
  <si>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</si>
  <si>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</si>
  <si>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</si>
  <si>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</si>
  <si>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</si>
  <si>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</si>
  <si>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</si>
  <si>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</si>
  <si>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</si>
  <si>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</si>
  <si>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</si>
  <si>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</si>
  <si>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</si>
  <si>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</si>
  <si>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</si>
  <si>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</si>
  <si>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</si>
  <si>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</si>
  <si>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</si>
  <si>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</si>
  <si>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</si>
  <si>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</si>
  <si>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</si>
  <si>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</si>
  <si>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</si>
  <si>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</si>
  <si>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</si>
  <si>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</si>
  <si>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</si>
  <si>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</si>
  <si>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</si>
  <si>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</si>
  <si>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</si>
  <si>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</si>
  <si>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</si>
  <si>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</si>
  <si>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</si>
  <si>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</si>
  <si>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</si>
  <si>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</si>
  <si>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</si>
  <si>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</si>
  <si>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</si>
  <si>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</si>
  <si>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</si>
  <si>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</si>
  <si>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</si>
  <si>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</si>
  <si>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</si>
  <si>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</si>
  <si>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</si>
  <si>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</si>
  <si>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</si>
  <si>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</si>
  <si>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</si>
  <si>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</si>
  <si>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</si>
  <si>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</si>
  <si>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</si>
  <si>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</si>
  <si>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</si>
  <si>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</si>
  <si>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</si>
  <si>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</si>
  <si>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</si>
  <si>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</si>
  <si>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</si>
  <si>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</si>
  <si>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</si>
  <si>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</si>
  <si>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</si>
  <si>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</si>
  <si>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</si>
  <si>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</si>
  <si>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</si>
  <si>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</si>
  <si>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</si>
  <si>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</si>
  <si>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</si>
  <si>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</si>
  <si>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</si>
  <si>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</si>
  <si>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</si>
  <si>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</si>
  <si>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</si>
  <si>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</si>
  <si>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</si>
  <si>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</si>
  <si>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</si>
  <si>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</si>
  <si>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</si>
  <si>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</si>
  <si>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</si>
  <si>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</si>
  <si>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</si>
  <si>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</si>
  <si>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</si>
  <si>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</si>
  <si>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</si>
  <si>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</si>
  <si>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</si>
  <si>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</si>
  <si>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</si>
  <si>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</si>
  <si>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</si>
  <si>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</si>
  <si>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</si>
  <si>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</si>
  <si>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</si>
  <si>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</si>
  <si>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</si>
  <si>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</si>
  <si>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</si>
  <si>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</si>
  <si>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</si>
  <si>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</si>
  <si>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</si>
  <si>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</si>
  <si>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</si>
  <si>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</si>
  <si>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</si>
  <si>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</si>
  <si>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</si>
  <si>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</si>
  <si>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</si>
  <si>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</si>
  <si>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</si>
  <si>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</si>
  <si>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</si>
  <si>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</si>
  <si>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</si>
  <si>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</si>
  <si>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</si>
  <si>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</si>
  <si>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</si>
  <si>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</si>
  <si>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</si>
  <si>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</si>
  <si>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</si>
  <si>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</si>
  <si>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</si>
  <si>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</si>
  <si>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</si>
  <si>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</si>
  <si>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</si>
  <si>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</si>
  <si>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</si>
  <si>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</si>
  <si>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</si>
  <si>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</si>
  <si>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</si>
  <si>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</si>
  <si>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</si>
  <si>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</si>
  <si>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</si>
  <si>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</si>
  <si>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</si>
  <si>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</si>
  <si>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</si>
  <si>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</si>
  <si>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</si>
  <si>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</si>
  <si>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</si>
  <si>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</si>
  <si>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</si>
  <si>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</si>
  <si>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</si>
  <si>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</si>
  <si>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</si>
  <si>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</si>
  <si>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</si>
  <si>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</si>
  <si>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</si>
  <si>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</si>
  <si>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</si>
  <si>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</si>
  <si>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</si>
  <si>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</si>
  <si>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</si>
  <si>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</si>
  <si>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</si>
  <si>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</si>
  <si>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</si>
  <si>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</si>
  <si>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</si>
  <si>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</si>
  <si>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</si>
  <si>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</si>
  <si>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</si>
  <si>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</si>
  <si>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</si>
  <si>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</si>
  <si>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</si>
  <si>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</si>
  <si>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</si>
  <si>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</si>
  <si>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</si>
  <si>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</si>
  <si>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</si>
  <si>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</si>
  <si>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</si>
  <si>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</si>
  <si>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</si>
  <si>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</si>
  <si>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</si>
  <si>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</si>
  <si>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</si>
  <si>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</si>
  <si>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</si>
  <si>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</si>
  <si>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</si>
  <si>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</si>
  <si>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</si>
  <si>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</si>
  <si>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</si>
  <si>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</si>
  <si>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</si>
  <si>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</si>
  <si>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</si>
  <si>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</si>
  <si>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</si>
  <si>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</si>
  <si>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</si>
  <si>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</si>
  <si>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</si>
  <si>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</si>
  <si>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</si>
  <si>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</si>
  <si>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</si>
  <si>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</si>
  <si>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</si>
  <si>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</si>
  <si>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</si>
  <si>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</si>
  <si>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</si>
  <si>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</si>
  <si>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</si>
  <si>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</si>
  <si>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</si>
  <si>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</si>
  <si>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</si>
  <si>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</si>
  <si>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</si>
  <si>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</si>
  <si>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</si>
  <si>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</si>
  <si>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</si>
  <si>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</si>
  <si>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</si>
  <si>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</si>
  <si>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</si>
  <si>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</si>
  <si>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</si>
  <si>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</si>
  <si>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</si>
  <si>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</si>
  <si>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</si>
  <si>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</si>
  <si>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</si>
  <si>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</si>
  <si>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</si>
  <si>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</si>
  <si>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</si>
  <si>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</si>
  <si>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</si>
  <si>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</si>
  <si>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</si>
  <si>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</si>
  <si>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</si>
  <si>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</si>
  <si>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</si>
  <si>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</si>
  <si>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</si>
  <si>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</si>
  <si>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</si>
  <si>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</si>
  <si>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</si>
  <si>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</si>
  <si>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</si>
  <si>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</si>
  <si>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</si>
  <si>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</si>
  <si>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</si>
  <si>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</si>
  <si>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</si>
  <si>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</si>
  <si>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</si>
  <si>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</si>
  <si>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</si>
  <si>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</si>
  <si>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</si>
  <si>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</si>
  <si>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</si>
  <si>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</si>
  <si>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</si>
  <si>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</si>
  <si>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</si>
  <si>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</si>
  <si>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</si>
  <si>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</si>
  <si>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</si>
  <si>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</si>
  <si>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</si>
  <si>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</si>
  <si>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</si>
  <si>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</si>
  <si>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</si>
  <si>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</si>
  <si>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</si>
  <si>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</si>
  <si>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</si>
  <si>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</si>
  <si>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</si>
  <si>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</si>
  <si>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</si>
  <si>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</si>
  <si>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</si>
  <si>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</si>
  <si>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</si>
  <si>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</si>
  <si>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</si>
  <si>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</si>
  <si>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</si>
  <si>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</si>
  <si>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</si>
  <si>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</si>
  <si>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</si>
  <si>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</si>
  <si>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</si>
  <si>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</si>
  <si>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</si>
  <si>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</si>
  <si>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</si>
  <si>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</si>
  <si>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</si>
  <si>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</si>
  <si>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</si>
  <si>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</si>
  <si>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</si>
  <si>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</si>
  <si>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</si>
  <si>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</si>
  <si>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</si>
  <si>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</si>
  <si>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</si>
  <si>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</si>
  <si>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</si>
  <si>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</si>
  <si>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</si>
  <si>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</si>
  <si>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</si>
  <si>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</si>
  <si>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</si>
  <si>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</si>
  <si>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</si>
  <si>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</si>
  <si>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</si>
  <si>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</si>
  <si>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</si>
  <si>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</si>
  <si>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</si>
  <si>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</si>
  <si>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</si>
  <si>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</si>
  <si>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</si>
  <si>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</si>
  <si>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</si>
  <si>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</si>
  <si>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</si>
  <si>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</si>
  <si>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</si>
  <si>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</si>
  <si>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</si>
  <si>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</si>
  <si>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</si>
  <si>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</si>
  <si>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</si>
  <si>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</si>
  <si>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</si>
  <si>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</si>
  <si>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</si>
  <si>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</si>
  <si>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</si>
  <si>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</si>
  <si>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</si>
  <si>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</si>
  <si>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</si>
  <si>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</si>
  <si>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</si>
  <si>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</si>
  <si>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</si>
  <si>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</si>
  <si>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</si>
  <si>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</si>
  <si>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</si>
  <si>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</si>
  <si>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</si>
  <si>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</si>
  <si>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</si>
  <si>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</si>
  <si>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</si>
  <si>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</si>
  <si>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</si>
  <si>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</si>
  <si>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</si>
  <si>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</si>
  <si>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</si>
  <si>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</si>
  <si>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</si>
  <si>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</si>
  <si>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</si>
  <si>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</si>
  <si>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</si>
  <si>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</si>
  <si>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</si>
  <si>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</si>
  <si>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</si>
  <si>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</si>
  <si>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</si>
  <si>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</si>
  <si>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</si>
  <si>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</si>
  <si>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</si>
  <si>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</si>
  <si>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</si>
  <si>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</si>
  <si>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</si>
  <si>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</si>
  <si>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</si>
  <si>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</si>
  <si>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</si>
  <si>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</si>
  <si>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</si>
  <si>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</si>
  <si>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</si>
  <si>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</si>
  <si>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</si>
  <si>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</si>
  <si>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</si>
  <si>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</si>
  <si>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</si>
  <si>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</si>
  <si>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</si>
  <si>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</si>
  <si>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</si>
  <si>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</si>
  <si>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</si>
  <si>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</si>
  <si>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</si>
  <si>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</si>
  <si>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</si>
  <si>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</si>
  <si>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</si>
  <si>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</si>
  <si>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</si>
  <si>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</si>
  <si>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</si>
  <si>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</si>
  <si>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</si>
  <si>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</si>
  <si>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</si>
  <si>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</si>
  <si>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</si>
  <si>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</si>
  <si>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</si>
  <si>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</si>
  <si>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</si>
  <si>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</si>
  <si>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</si>
  <si>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</si>
  <si>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</si>
  <si>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</si>
  <si>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</si>
  <si>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</si>
  <si>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</si>
  <si>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</si>
  <si>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</si>
  <si>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</si>
  <si>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</si>
  <si>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</si>
  <si>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</si>
  <si>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</si>
  <si>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</si>
  <si>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</si>
  <si>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</si>
  <si>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</si>
  <si>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</si>
  <si>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</si>
  <si>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</si>
  <si>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</si>
  <si>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</si>
  <si>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</si>
  <si>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</si>
  <si>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</si>
  <si>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</si>
  <si>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</si>
  <si>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</si>
  <si>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</si>
  <si>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</si>
  <si>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</si>
  <si>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</si>
  <si>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</si>
  <si>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</si>
  <si>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</si>
  <si>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</si>
  <si>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</si>
  <si>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</si>
  <si>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</si>
  <si>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</si>
  <si>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</si>
  <si>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</si>
  <si>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</si>
  <si>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</si>
  <si>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</si>
  <si>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</si>
  <si>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</si>
  <si>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</si>
  <si>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</si>
  <si>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</si>
  <si>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</si>
  <si>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</si>
  <si>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</si>
  <si>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</si>
  <si>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</si>
  <si>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</si>
  <si>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</si>
  <si>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</si>
  <si>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</si>
  <si>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</si>
  <si>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</si>
  <si>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</si>
  <si>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</si>
  <si>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</si>
  <si>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</si>
  <si>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</si>
  <si>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</si>
  <si>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</si>
  <si>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</si>
  <si>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</si>
  <si>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</si>
  <si>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</si>
  <si>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</si>
  <si>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</si>
  <si>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</si>
  <si>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</si>
  <si>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</si>
  <si>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</si>
  <si>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</si>
  <si>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</si>
  <si>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</si>
  <si>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</si>
  <si>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</si>
  <si>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</si>
  <si>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</si>
  <si>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</si>
  <si>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</si>
  <si>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</si>
  <si>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</si>
  <si>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</si>
  <si>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</si>
  <si>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</si>
  <si>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</si>
  <si>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</si>
  <si>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</si>
  <si>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</si>
  <si>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</si>
  <si>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</si>
  <si>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</si>
  <si>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</si>
  <si>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</si>
  <si>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</si>
  <si>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</si>
  <si>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</si>
  <si>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</si>
  <si>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</si>
  <si>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</si>
  <si>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</si>
  <si>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</si>
  <si>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</si>
  <si>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</si>
  <si>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</si>
  <si>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</si>
  <si>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</si>
  <si>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</si>
  <si>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</si>
  <si>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</si>
  <si>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</si>
  <si>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</si>
  <si>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</si>
  <si>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</si>
  <si>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</si>
  <si>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</si>
  <si>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</si>
  <si>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</si>
  <si>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</si>
  <si>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</si>
  <si>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</si>
  <si>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</si>
  <si>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</si>
  <si>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</si>
  <si>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</si>
  <si>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</si>
  <si>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</si>
  <si>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</si>
  <si>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</si>
  <si>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</si>
  <si>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</si>
  <si>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</si>
  <si>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</si>
  <si>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</si>
  <si>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</si>
  <si>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</si>
  <si>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</si>
  <si>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</si>
  <si>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</si>
  <si>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</si>
  <si>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</si>
  <si>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</si>
  <si>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</si>
  <si>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</si>
  <si>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</si>
  <si>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</si>
  <si>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</si>
  <si>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</si>
  <si>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</si>
  <si>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</si>
  <si>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</si>
  <si>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</si>
  <si>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</si>
  <si>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</si>
  <si>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</si>
  <si>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</si>
  <si>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</si>
  <si>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</si>
  <si>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</si>
  <si>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</si>
  <si>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</si>
  <si>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</si>
  <si>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</si>
  <si>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</si>
  <si>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</si>
  <si>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</si>
  <si>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</si>
  <si>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</si>
  <si>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</si>
  <si>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</si>
  <si>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</si>
  <si>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</si>
  <si>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</si>
  <si>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</si>
  <si>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</si>
  <si>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</si>
  <si>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</si>
  <si>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</si>
  <si>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</si>
  <si>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</si>
  <si>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</si>
  <si>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</si>
  <si>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</si>
  <si>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</si>
  <si>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</si>
  <si>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</si>
  <si>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</si>
  <si>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</si>
  <si>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</si>
  <si>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</si>
  <si>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</si>
  <si>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</si>
  <si>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</si>
  <si>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</si>
  <si>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</si>
  <si>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</si>
  <si>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</si>
  <si>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</si>
  <si>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</si>
  <si>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</si>
  <si>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</si>
  <si>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</si>
  <si>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</si>
  <si>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</si>
  <si>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</si>
  <si>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</si>
  <si>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</si>
  <si>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</si>
  <si>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</si>
  <si>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</si>
  <si>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</si>
  <si>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</si>
  <si>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</si>
  <si>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</si>
  <si>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</si>
  <si>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</si>
  <si>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</si>
  <si>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</si>
  <si>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</si>
  <si>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</si>
  <si>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</si>
  <si>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</si>
  <si>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</si>
  <si>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</si>
  <si>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</si>
  <si>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</si>
  <si>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</si>
  <si>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</si>
  <si>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</si>
  <si>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</si>
  <si>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</si>
  <si>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</si>
  <si>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</si>
  <si>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</si>
  <si>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</si>
  <si>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</si>
  <si>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</si>
  <si>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</si>
  <si>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</si>
  <si>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</si>
  <si>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</si>
  <si>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</si>
  <si>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</si>
  <si>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</si>
  <si>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</si>
  <si>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</si>
  <si>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</si>
  <si>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</si>
  <si>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</si>
  <si>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</si>
  <si>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</si>
  <si>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</si>
  <si>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</si>
  <si>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</si>
  <si>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</si>
  <si>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</si>
  <si>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</si>
  <si>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</si>
  <si>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</si>
  <si>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</si>
  <si>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</si>
  <si>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</si>
  <si>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</si>
  <si>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</si>
  <si>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</si>
  <si>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</si>
  <si>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</si>
  <si>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</si>
  <si>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</si>
  <si>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</si>
  <si>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</si>
  <si>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</si>
  <si>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</si>
  <si>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</si>
  <si>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</si>
  <si>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</si>
  <si>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</si>
  <si>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</si>
  <si>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</si>
  <si>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</si>
  <si>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</si>
  <si>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</si>
  <si>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</si>
  <si>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</si>
  <si>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</si>
  <si>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</si>
  <si>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</si>
  <si>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</si>
  <si>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</si>
  <si>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</si>
  <si>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</si>
  <si>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</si>
  <si>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</si>
  <si>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</si>
  <si>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</si>
  <si>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</si>
  <si>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</si>
  <si>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</si>
  <si>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</si>
  <si>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</si>
  <si>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</si>
  <si>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</si>
  <si>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</si>
  <si>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</si>
  <si>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</si>
  <si>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</si>
  <si>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</si>
  <si>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</si>
  <si>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</si>
  <si>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</si>
  <si>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</si>
  <si>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</si>
  <si>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</si>
  <si>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</si>
  <si>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</si>
  <si>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</si>
  <si>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</si>
  <si>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</si>
  <si>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</si>
  <si>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</si>
  <si>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</si>
  <si>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</si>
  <si>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</si>
  <si>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</si>
  <si>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</si>
  <si>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</si>
  <si>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</si>
  <si>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</si>
  <si>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</si>
  <si>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</si>
  <si>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</si>
  <si>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</si>
  <si>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</si>
  <si>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</si>
  <si>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</si>
  <si>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</si>
  <si>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</si>
  <si>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</si>
  <si>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</si>
  <si>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</si>
  <si>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</si>
  <si>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</si>
  <si>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</si>
  <si>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</si>
  <si>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</si>
  <si>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</si>
  <si>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</si>
  <si>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</si>
  <si>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</si>
  <si>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</si>
  <si>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</si>
  <si>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</si>
  <si>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</si>
  <si>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</si>
  <si>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</si>
  <si>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</si>
  <si>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</si>
  <si>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</si>
  <si>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</si>
  <si>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</si>
  <si>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</si>
  <si>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</si>
  <si>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</si>
  <si>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</si>
  <si>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</si>
  <si>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</si>
  <si>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</si>
  <si>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</si>
  <si>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</si>
  <si>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</si>
  <si>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</si>
  <si>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</si>
  <si>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</si>
  <si>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</si>
  <si>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</si>
  <si>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</si>
  <si>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</si>
  <si>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</si>
  <si>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</si>
  <si>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</si>
  <si>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</si>
  <si>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</si>
  <si>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</si>
  <si>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</si>
  <si>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</si>
  <si>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</si>
  <si>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</si>
  <si>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</si>
  <si>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</si>
  <si>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</si>
  <si>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</si>
  <si>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</si>
  <si>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</si>
  <si>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</si>
  <si>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</si>
  <si>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</si>
  <si>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</si>
  <si>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</si>
  <si>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</si>
  <si>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</si>
  <si>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</si>
  <si>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</si>
  <si>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</si>
  <si>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</si>
  <si>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</si>
  <si>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</si>
  <si>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</si>
  <si>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</si>
  <si>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</si>
  <si>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</si>
  <si>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</si>
  <si>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</si>
  <si>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</si>
  <si>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</si>
  <si>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</si>
  <si>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</si>
  <si>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</si>
  <si>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</si>
  <si>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</si>
  <si>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</si>
  <si>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</si>
  <si>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</si>
  <si>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</si>
  <si>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</si>
  <si>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</si>
  <si>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</si>
  <si>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</si>
  <si>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</si>
  <si>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</si>
  <si>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</si>
  <si>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</si>
  <si>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</si>
  <si>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</si>
  <si>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</si>
  <si>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</si>
  <si>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</si>
  <si>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</si>
  <si>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</si>
  <si>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</si>
  <si>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</si>
  <si>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</si>
  <si>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</si>
  <si>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</si>
  <si>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</si>
  <si>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</si>
  <si>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</si>
  <si>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</si>
  <si>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</si>
  <si>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</si>
  <si>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</si>
  <si>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</si>
  <si>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</si>
  <si>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</si>
  <si>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</si>
  <si>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</si>
  <si>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</si>
  <si>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</si>
  <si>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</si>
  <si>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</si>
  <si>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</si>
  <si>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</si>
  <si>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</si>
  <si>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</si>
  <si>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</si>
  <si>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</si>
  <si>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</si>
  <si>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</si>
  <si>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</si>
  <si>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</si>
  <si>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</si>
  <si>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</si>
  <si>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</si>
  <si>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</si>
  <si>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</si>
  <si>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</si>
  <si>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</si>
  <si>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</si>
  <si>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</si>
  <si>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</si>
  <si>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</si>
  <si>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</si>
  <si>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</si>
  <si>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</si>
  <si>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</si>
  <si>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</si>
  <si>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</si>
  <si>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</si>
  <si>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</si>
  <si>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</si>
  <si>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</si>
  <si>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</si>
  <si>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</si>
  <si>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</si>
  <si>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</si>
  <si>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</si>
  <si>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</si>
  <si>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</si>
  <si>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</si>
  <si>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</si>
  <si>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</si>
  <si>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</si>
  <si>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</si>
  <si>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</si>
  <si>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</si>
  <si>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</si>
  <si>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</si>
  <si>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</si>
  <si>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</si>
  <si>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</si>
  <si>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</si>
  <si>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</si>
  <si>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</si>
  <si>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</si>
  <si>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</si>
  <si>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</si>
  <si>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</si>
  <si>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</si>
  <si>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</si>
  <si>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</si>
  <si>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</si>
  <si>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</si>
  <si>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</si>
  <si>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</si>
  <si>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</si>
  <si>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</si>
  <si>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</si>
  <si>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</si>
  <si>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</si>
  <si>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</si>
  <si>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</si>
  <si>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</si>
  <si>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</si>
  <si>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</si>
  <si>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</si>
  <si>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</si>
  <si>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</si>
  <si>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</si>
  <si>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</si>
  <si>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</si>
  <si>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</si>
  <si>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</si>
  <si>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</si>
  <si>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</si>
  <si>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</si>
  <si>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</si>
  <si>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</si>
  <si>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</si>
  <si>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</si>
  <si>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</si>
  <si>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</si>
  <si>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</si>
  <si>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</si>
  <si>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</si>
  <si>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</si>
  <si>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</si>
  <si>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</si>
  <si>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</si>
  <si>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</si>
  <si>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</si>
  <si>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</si>
  <si>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</si>
  <si>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</si>
  <si>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</si>
  <si>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</si>
  <si>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</si>
  <si>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</si>
  <si>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</si>
  <si>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</si>
  <si>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</si>
  <si>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</si>
  <si>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</si>
  <si>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</si>
  <si>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</si>
  <si>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</si>
  <si>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</si>
  <si>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</si>
  <si>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</si>
  <si>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</si>
  <si>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</si>
  <si>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</si>
  <si>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</si>
  <si>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</si>
  <si>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</si>
  <si>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</si>
  <si>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</si>
  <si>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</si>
  <si>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</si>
  <si>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</si>
  <si>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</si>
  <si>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</si>
  <si>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</si>
  <si>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</si>
  <si>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</si>
  <si>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</si>
  <si>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</si>
  <si>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</si>
  <si>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</si>
  <si>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</si>
  <si>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</si>
  <si>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</si>
  <si>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</si>
  <si>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</si>
  <si>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</si>
  <si>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</si>
  <si>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</si>
  <si>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</si>
  <si>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</si>
  <si>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</si>
  <si>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</si>
  <si>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</si>
  <si>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</si>
  <si>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</si>
  <si>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</si>
  <si>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</si>
  <si>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</si>
  <si>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</si>
  <si>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</si>
  <si>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</si>
  <si>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</si>
  <si>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</si>
  <si>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</si>
  <si>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</si>
  <si>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</si>
  <si>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</si>
  <si>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</si>
  <si>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</si>
  <si>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</si>
  <si>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</si>
  <si>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</si>
  <si>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</si>
  <si>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</si>
  <si>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</si>
  <si>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</si>
  <si>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</si>
  <si>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</si>
  <si>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</si>
  <si>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</si>
  <si>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</si>
  <si>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</si>
  <si>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</si>
  <si>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</si>
  <si>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</si>
  <si>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</si>
  <si>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</si>
  <si>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</si>
  <si>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</si>
  <si>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</si>
  <si>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</si>
  <si>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</si>
  <si>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</si>
  <si>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</si>
  <si>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</si>
  <si>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</si>
  <si>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</si>
  <si>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</si>
  <si>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</si>
  <si>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</si>
  <si>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</si>
  <si>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</si>
  <si>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</si>
  <si>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</si>
  <si>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</si>
  <si>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</si>
  <si>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</si>
  <si>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</si>
  <si>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</si>
  <si>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</si>
  <si>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</si>
  <si>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</si>
  <si>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</si>
  <si>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</si>
  <si>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</si>
  <si>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</si>
  <si>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</si>
  <si>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</si>
  <si>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</si>
  <si>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</si>
  <si>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</si>
  <si>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</si>
  <si>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</si>
  <si>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</si>
  <si>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</si>
  <si>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</si>
  <si>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</si>
  <si>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</si>
  <si>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</si>
  <si>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</si>
  <si>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</si>
  <si>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</si>
  <si>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</si>
  <si>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</si>
  <si>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</si>
  <si>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</si>
  <si>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</si>
  <si>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</si>
  <si>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</si>
  <si>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</si>
  <si>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</si>
  <si>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</si>
  <si>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</si>
  <si>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</si>
  <si>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</si>
  <si>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</si>
  <si>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</si>
  <si>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</si>
  <si>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</si>
  <si>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</si>
  <si>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</si>
  <si>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</si>
  <si>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</si>
  <si>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</si>
  <si>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</si>
  <si>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</si>
  <si>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</si>
  <si>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</si>
  <si>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</si>
  <si>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</si>
  <si>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</si>
  <si>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</si>
  <si>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</si>
  <si>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</si>
  <si>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</si>
  <si>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</si>
  <si>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</si>
  <si>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</si>
  <si>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</si>
  <si>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</si>
  <si>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</si>
  <si>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</si>
  <si>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</si>
  <si>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</si>
  <si>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</si>
  <si>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</si>
  <si>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</si>
  <si>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</si>
  <si>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</si>
  <si>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</si>
  <si>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</si>
  <si>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</si>
  <si>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</si>
  <si>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</si>
  <si>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</si>
  <si>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</si>
  <si>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</si>
  <si>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</si>
  <si>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</si>
  <si>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</si>
  <si>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</si>
  <si>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</si>
  <si>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</si>
  <si>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</si>
  <si>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</si>
  <si>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</si>
  <si>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</si>
  <si>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</si>
  <si>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</si>
  <si>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</si>
  <si>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</si>
  <si>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</si>
  <si>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</si>
  <si>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</si>
  <si>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</si>
  <si>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</si>
  <si>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</si>
  <si>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</si>
  <si>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</si>
  <si>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</si>
  <si>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</si>
  <si>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</si>
  <si>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</si>
  <si>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</si>
  <si>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</si>
  <si>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</si>
  <si>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</si>
  <si>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</si>
  <si>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</si>
  <si>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</si>
  <si>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</si>
  <si>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</si>
  <si>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</si>
  <si>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</si>
  <si>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</si>
  <si>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</si>
  <si>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</si>
  <si>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</si>
  <si>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</si>
  <si>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</si>
  <si>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</si>
  <si>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</si>
  <si>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</si>
  <si>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</si>
  <si>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</si>
  <si>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</si>
  <si>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</si>
  <si>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</si>
  <si>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</si>
  <si>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</si>
  <si>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</si>
  <si>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</si>
  <si>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</si>
  <si>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</si>
  <si>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</si>
  <si>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</si>
  <si>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</si>
  <si>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</si>
  <si>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</si>
  <si>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</si>
  <si>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</si>
  <si>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</si>
  <si>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</si>
  <si>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</si>
  <si>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</si>
  <si>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</si>
  <si>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</si>
  <si>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</si>
  <si>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</si>
  <si>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</si>
  <si>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</si>
  <si>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</si>
  <si>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</si>
  <si>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</si>
  <si>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</si>
  <si>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</si>
  <si>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</si>
  <si>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</si>
  <si>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</si>
  <si>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</si>
  <si>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</si>
  <si>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</si>
  <si>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</si>
  <si>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</si>
  <si>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</si>
  <si>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</si>
  <si>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</si>
  <si>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</si>
  <si>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</si>
  <si>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</si>
  <si>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</si>
  <si>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</si>
  <si>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</si>
  <si>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</si>
  <si>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</si>
  <si>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</si>
  <si>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</si>
  <si>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</si>
  <si>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</si>
  <si>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</si>
  <si>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</si>
  <si>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</si>
  <si>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</si>
  <si>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</si>
  <si>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</si>
  <si>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</si>
  <si>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</si>
  <si>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</si>
  <si>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</si>
  <si>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</si>
  <si>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</si>
  <si>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</si>
  <si>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</si>
  <si>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</si>
  <si>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</si>
  <si>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</si>
  <si>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</si>
  <si>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</si>
  <si>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</si>
  <si>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</si>
  <si>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</si>
  <si>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</si>
  <si>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</si>
  <si>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</si>
  <si>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</si>
  <si>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</si>
  <si>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</si>
  <si>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</si>
  <si>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</si>
  <si>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</si>
  <si>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</si>
  <si>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</si>
  <si>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</si>
  <si>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</si>
  <si>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</si>
  <si>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</si>
  <si>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</si>
  <si>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</si>
  <si>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</si>
  <si>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</si>
  <si>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</si>
  <si>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</si>
  <si>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</si>
  <si>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</si>
  <si>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</si>
  <si>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</si>
  <si>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</si>
  <si>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</si>
  <si>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</si>
  <si>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</si>
  <si>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</si>
  <si>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</si>
  <si>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</si>
  <si>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</si>
  <si>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</si>
  <si>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</si>
  <si>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</si>
  <si>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</si>
  <si>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</si>
  <si>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</si>
  <si>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</si>
  <si>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</si>
  <si>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</si>
  <si>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</si>
  <si>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</si>
  <si>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</si>
  <si>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</si>
  <si>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</si>
  <si>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</si>
  <si>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</si>
  <si>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</si>
  <si>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</si>
  <si>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</si>
  <si>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</si>
  <si>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</si>
  <si>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</si>
  <si>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</si>
  <si>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</si>
  <si>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</si>
  <si>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</si>
  <si>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</si>
  <si>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</si>
  <si>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</si>
  <si>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</si>
  <si>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</si>
  <si>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</si>
  <si>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</si>
  <si>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</si>
  <si>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</si>
  <si>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</si>
  <si>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</si>
  <si>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</si>
  <si>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</si>
  <si>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</si>
  <si>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</si>
  <si>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</si>
  <si>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</si>
  <si>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</si>
  <si>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</si>
  <si>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</si>
  <si>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</si>
  <si>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</si>
  <si>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</si>
  <si>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</si>
  <si>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</si>
  <si>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</si>
  <si>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</si>
  <si>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</si>
  <si>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</si>
  <si>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</si>
  <si>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</si>
  <si>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</si>
  <si>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</si>
  <si>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</si>
  <si>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</si>
  <si>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</si>
  <si>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</si>
  <si>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</si>
  <si>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</si>
  <si>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</si>
  <si>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</si>
  <si>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</si>
  <si>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</si>
  <si>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</si>
  <si>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</si>
  <si>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</si>
  <si>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</si>
  <si>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</si>
  <si>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</si>
  <si>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</si>
  <si>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</si>
  <si>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</si>
  <si>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</si>
  <si>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</si>
  <si>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</si>
  <si>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</si>
  <si>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</si>
  <si>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</si>
  <si>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</si>
  <si>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</si>
  <si>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</si>
  <si>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</si>
  <si>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</si>
  <si>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</si>
  <si>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</si>
  <si>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</si>
  <si>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</si>
  <si>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</si>
  <si>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</si>
  <si>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</si>
  <si>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</si>
  <si>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</si>
  <si>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</si>
  <si>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</si>
  <si>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</si>
  <si>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</si>
  <si>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</si>
  <si>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</si>
  <si>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</si>
  <si>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</si>
  <si>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</si>
  <si>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</si>
  <si>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</si>
  <si>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</si>
  <si>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</si>
  <si>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</si>
  <si>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</si>
  <si>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</si>
  <si>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</si>
  <si>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</si>
  <si>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</si>
  <si>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</si>
  <si>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</si>
  <si>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</si>
  <si>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</si>
  <si>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</si>
  <si>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</si>
  <si>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</si>
  <si>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</si>
  <si>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</si>
  <si>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</si>
  <si>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</si>
  <si>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</si>
  <si>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</si>
  <si>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</si>
  <si>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</si>
  <si>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</si>
  <si>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</si>
  <si>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</si>
  <si>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</si>
  <si>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</si>
  <si>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</si>
  <si>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</si>
  <si>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</si>
  <si>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</si>
  <si>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</si>
  <si>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</si>
  <si>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</si>
  <si>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</si>
  <si>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</si>
  <si>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</si>
  <si>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</si>
  <si>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</si>
  <si>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</si>
  <si>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</si>
  <si>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</si>
  <si>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</si>
  <si>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</si>
  <si>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</si>
  <si>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</si>
  <si>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</si>
  <si>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</si>
  <si>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</si>
  <si>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</si>
  <si>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</si>
  <si>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</si>
  <si>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</si>
  <si>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</si>
  <si>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</si>
  <si>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</si>
  <si>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</si>
  <si>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</si>
  <si>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</si>
  <si>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</si>
  <si>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</si>
  <si>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</si>
  <si>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</si>
  <si>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</si>
  <si>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</si>
  <si>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</si>
  <si>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</si>
  <si>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</si>
  <si>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</si>
  <si>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</si>
  <si>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</si>
  <si>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</si>
  <si>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</si>
  <si>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</si>
  <si>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</si>
  <si>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</si>
  <si>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</si>
  <si>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</si>
  <si>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</si>
  <si>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</si>
  <si>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</si>
  <si>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</si>
  <si>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</si>
  <si>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</si>
  <si>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</si>
  <si>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</si>
  <si>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</si>
  <si>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</si>
  <si>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</si>
  <si>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</si>
  <si>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</si>
  <si>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</si>
  <si>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</si>
  <si>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</si>
  <si>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</si>
  <si>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</si>
  <si>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</si>
  <si>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</si>
  <si>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</si>
  <si>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</si>
  <si>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</si>
  <si>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</si>
  <si>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</si>
  <si>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</si>
  <si>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</si>
  <si>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</si>
  <si>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</si>
  <si>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</si>
  <si>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</si>
  <si>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</si>
  <si>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</si>
  <si>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</si>
  <si>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</si>
  <si>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</si>
  <si>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</si>
  <si>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</si>
  <si>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</si>
  <si>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</si>
  <si>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</si>
  <si>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</si>
  <si>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</si>
  <si>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</si>
  <si>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</si>
  <si>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</si>
  <si>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</si>
  <si>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</si>
  <si>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</si>
  <si>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</si>
  <si>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</si>
  <si>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</si>
  <si>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</si>
  <si>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</si>
  <si>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</si>
  <si>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</si>
  <si>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</si>
  <si>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</si>
  <si>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</si>
  <si>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</si>
  <si>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</si>
  <si>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</si>
  <si>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</si>
  <si>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</si>
  <si>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</si>
  <si>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</si>
  <si>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</si>
  <si>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</si>
  <si>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</si>
  <si>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</si>
  <si>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</si>
  <si>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</si>
  <si>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</si>
  <si>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</si>
  <si>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</si>
  <si>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</si>
  <si>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</si>
  <si>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</si>
  <si>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</si>
  <si>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</si>
  <si>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</si>
  <si>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</si>
  <si>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</si>
  <si>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</si>
  <si>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</si>
  <si>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</si>
  <si>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</si>
  <si>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</si>
  <si>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</si>
  <si>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</si>
  <si>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</si>
  <si>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</si>
  <si>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</si>
  <si>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</si>
  <si>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</si>
  <si>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</si>
  <si>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</si>
  <si>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</si>
  <si>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</si>
  <si>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</si>
  <si>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</si>
  <si>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</si>
  <si>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</si>
  <si>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</si>
  <si>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</si>
  <si>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</si>
  <si>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</si>
  <si>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</si>
  <si>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</si>
  <si>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</si>
  <si>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</si>
  <si>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</si>
  <si>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</si>
  <si>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</si>
  <si>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</si>
  <si>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</si>
  <si>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</si>
  <si>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</si>
  <si>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</si>
  <si>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</si>
  <si>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</si>
  <si>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</si>
  <si>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</si>
  <si>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</si>
  <si>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</si>
  <si>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</si>
  <si>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</si>
  <si>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</si>
  <si>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</si>
  <si>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</si>
  <si>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</si>
  <si>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</si>
  <si>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</si>
  <si>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</si>
  <si>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</si>
  <si>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</si>
  <si>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</si>
  <si>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</si>
  <si>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</si>
  <si>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</si>
  <si>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</si>
  <si>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</si>
  <si>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</si>
  <si>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</si>
  <si>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</si>
  <si>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</si>
  <si>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</si>
  <si>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</si>
  <si>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</si>
  <si>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</si>
  <si>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</si>
  <si>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</si>
  <si>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</si>
  <si>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</si>
  <si>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</si>
  <si>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</si>
  <si>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</si>
  <si>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</si>
  <si>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</si>
  <si>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</si>
  <si>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</si>
  <si>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</si>
  <si>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</si>
  <si>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</si>
  <si>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</si>
  <si>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</si>
  <si>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</si>
  <si>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</si>
  <si>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</si>
  <si>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</si>
  <si>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</si>
  <si>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</si>
  <si>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</si>
  <si>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</si>
  <si>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</si>
  <si>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</si>
  <si>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</si>
  <si>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</si>
  <si>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</si>
  <si>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</si>
  <si>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</si>
  <si>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</si>
  <si>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</si>
  <si>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</si>
  <si>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</si>
  <si>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</si>
  <si>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</si>
  <si>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</si>
  <si>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</si>
  <si>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</si>
  <si>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</si>
  <si>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</si>
  <si>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</si>
  <si>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</si>
  <si>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</si>
  <si>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</si>
  <si>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</si>
  <si>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</si>
  <si>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</si>
  <si>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</si>
  <si>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</si>
  <si>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</si>
  <si>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</si>
  <si>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</si>
  <si>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</si>
  <si>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</si>
  <si>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</si>
  <si>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</si>
  <si>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</si>
  <si>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</si>
  <si>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</si>
  <si>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</si>
  <si>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</si>
  <si>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</si>
  <si>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</si>
  <si>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</si>
  <si>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</si>
  <si>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</si>
  <si>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</si>
  <si>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</si>
  <si>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</si>
  <si>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</si>
  <si>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</si>
  <si>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</si>
  <si>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</si>
  <si>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</si>
  <si>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</si>
  <si>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</si>
  <si>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</si>
  <si>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</si>
  <si>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</si>
  <si>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</si>
  <si>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</si>
  <si>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</si>
  <si>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</si>
  <si>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</si>
  <si>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</si>
  <si>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</si>
  <si>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</si>
  <si>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</si>
  <si>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</si>
  <si>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</si>
  <si>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</si>
  <si>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</si>
  <si>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</si>
  <si>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</si>
  <si>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</si>
  <si>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</si>
  <si>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</si>
  <si>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</si>
  <si>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</si>
  <si>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</si>
  <si>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</si>
  <si>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</si>
  <si>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</si>
  <si>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</si>
  <si>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</si>
  <si>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</si>
  <si>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</si>
  <si>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</si>
  <si>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</si>
  <si>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</si>
  <si>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</si>
  <si>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</si>
  <si>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</si>
  <si>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</si>
  <si>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</si>
  <si>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</si>
  <si>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</si>
  <si>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</si>
  <si>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</si>
  <si>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</si>
  <si>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</si>
  <si>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</si>
  <si>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</si>
  <si>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</si>
  <si>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</si>
  <si>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</si>
  <si>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</si>
  <si>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</si>
  <si>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</si>
  <si>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</si>
  <si>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</si>
  <si>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</si>
  <si>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</si>
  <si>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</si>
  <si>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</si>
  <si>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</si>
  <si>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</si>
  <si>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</si>
  <si>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</si>
  <si>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</si>
  <si>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</si>
  <si>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</si>
  <si>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</si>
  <si>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</si>
  <si>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</si>
  <si>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</si>
  <si>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</si>
  <si>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</si>
  <si>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</si>
  <si>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</si>
  <si>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</si>
  <si>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</si>
  <si>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</si>
  <si>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</si>
  <si>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</si>
  <si>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</si>
  <si>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</si>
  <si>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</si>
  <si>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</si>
  <si>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</si>
  <si>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</si>
  <si>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</si>
  <si>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</si>
  <si>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</si>
  <si>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</si>
  <si>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</si>
  <si>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</si>
  <si>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</si>
  <si>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</si>
  <si>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</si>
  <si>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</si>
  <si>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</si>
  <si>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</si>
  <si>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</si>
  <si>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</si>
  <si>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</si>
  <si>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</si>
  <si>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</si>
  <si>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</si>
  <si>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</si>
  <si>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</si>
  <si>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</si>
  <si>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</si>
  <si>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</si>
  <si>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</si>
  <si>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</si>
  <si>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</si>
  <si>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</si>
  <si>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</si>
  <si>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</si>
  <si>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</si>
  <si>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</si>
  <si>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</si>
  <si>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</si>
  <si>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</si>
  <si>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</si>
  <si>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</si>
  <si>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</si>
  <si>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</si>
  <si>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</si>
  <si>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</si>
  <si>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</si>
  <si>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</si>
  <si>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</si>
  <si>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</si>
  <si>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</si>
  <si>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</si>
  <si>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</si>
  <si>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</si>
  <si>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</si>
  <si>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</si>
  <si>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</si>
  <si>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</si>
  <si>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</si>
  <si>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</si>
  <si>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</si>
  <si>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</si>
  <si>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</si>
  <si>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</si>
  <si>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</si>
  <si>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</si>
  <si>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</si>
  <si>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</si>
  <si>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</si>
  <si>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</si>
  <si>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</si>
  <si>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</si>
  <si>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</si>
  <si>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</si>
  <si>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</si>
  <si>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</si>
  <si>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</si>
  <si>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</si>
  <si>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</si>
  <si>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</si>
  <si>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</si>
  <si>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</si>
  <si>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</si>
  <si>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</si>
  <si>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</si>
  <si>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</si>
  <si>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</si>
  <si>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</si>
  <si>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</si>
  <si>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</si>
  <si>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</si>
  <si>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</si>
  <si>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</si>
  <si>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</si>
  <si>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</si>
  <si>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</si>
  <si>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</si>
  <si>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</si>
  <si>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</si>
  <si>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</si>
  <si>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</si>
  <si>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</si>
  <si>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</si>
  <si>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</si>
  <si>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</si>
  <si>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</si>
  <si>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</si>
  <si>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</si>
  <si>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</si>
  <si>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</si>
  <si>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</si>
  <si>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</si>
  <si>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</si>
  <si>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</si>
  <si>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</si>
  <si>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</si>
  <si>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</si>
  <si>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</si>
  <si>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</si>
  <si>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</si>
  <si>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</si>
  <si>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</si>
  <si>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</si>
  <si>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</si>
  <si>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</si>
  <si>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</si>
  <si>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</si>
  <si>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</si>
  <si>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</si>
  <si>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</si>
  <si>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</si>
  <si>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</si>
  <si>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</si>
  <si>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</si>
  <si>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</si>
  <si>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</si>
  <si>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</si>
  <si>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</si>
  <si>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</si>
  <si>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</si>
  <si>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</si>
  <si>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</si>
  <si>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</si>
  <si>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</si>
  <si>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</si>
  <si>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</si>
  <si>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</si>
  <si>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</si>
  <si>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</si>
  <si>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</si>
  <si>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</si>
  <si>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</si>
  <si>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</si>
  <si>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</si>
  <si>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</si>
  <si>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</si>
  <si>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</si>
  <si>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</si>
  <si>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</si>
  <si>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</si>
  <si>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</si>
  <si>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</si>
  <si>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</si>
  <si>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</si>
  <si>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</si>
  <si>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</si>
  <si>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</si>
  <si>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</si>
  <si>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</si>
  <si>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</si>
  <si>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</si>
  <si>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</si>
  <si>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</si>
  <si>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</si>
  <si>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</si>
  <si>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</si>
  <si>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</si>
  <si>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</si>
  <si>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</si>
  <si>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</si>
  <si>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</si>
  <si>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</si>
  <si>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</si>
  <si>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</si>
  <si>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</si>
  <si>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</si>
  <si>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</si>
  <si>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</si>
  <si>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</si>
  <si>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</si>
  <si>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</si>
  <si>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</si>
  <si>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</si>
  <si>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</si>
  <si>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</si>
  <si>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</si>
  <si>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</si>
  <si>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</si>
  <si>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</si>
  <si>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</si>
  <si>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</si>
  <si>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</si>
  <si>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</si>
  <si>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</si>
  <si>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</si>
  <si>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</si>
  <si>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</si>
  <si>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</si>
  <si>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</si>
  <si>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</si>
  <si>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</si>
  <si>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</si>
  <si>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</si>
  <si>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</si>
  <si>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</si>
  <si>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</si>
  <si>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</si>
  <si>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</si>
  <si>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</si>
  <si>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</si>
  <si>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</si>
  <si>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</si>
  <si>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</si>
  <si>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</si>
  <si>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</si>
  <si>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</si>
  <si>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</si>
  <si>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</si>
  <si>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</si>
  <si>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</si>
  <si>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</si>
  <si>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</si>
  <si>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</si>
  <si>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</si>
  <si>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</si>
  <si>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</si>
  <si>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</si>
  <si>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</si>
  <si>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</si>
  <si>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</si>
  <si>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</si>
  <si>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</si>
  <si>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</si>
  <si>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</si>
  <si>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</si>
  <si>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</si>
  <si>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</si>
  <si>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</si>
  <si>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</si>
  <si>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</si>
  <si>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</si>
  <si>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</si>
  <si>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</si>
  <si>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</si>
  <si>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</si>
  <si>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</si>
  <si>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</si>
  <si>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</si>
  <si>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</si>
  <si>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</si>
  <si>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</si>
  <si>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</si>
  <si>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</si>
  <si>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</si>
  <si>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</si>
  <si>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</si>
  <si>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</si>
  <si>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</si>
  <si>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</si>
  <si>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</si>
  <si>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</si>
  <si>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</si>
  <si>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</si>
  <si>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</si>
  <si>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</si>
  <si>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</si>
  <si>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</si>
  <si>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</si>
  <si>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</si>
  <si>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</si>
  <si>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</si>
  <si>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</si>
  <si>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</si>
  <si>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</si>
  <si>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</si>
  <si>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</si>
  <si>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</si>
  <si>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</si>
  <si>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</si>
  <si>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</si>
  <si>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</si>
  <si>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</si>
  <si>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</si>
  <si>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</si>
  <si>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</si>
  <si>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</si>
  <si>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</si>
  <si>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</si>
  <si>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</si>
  <si>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</si>
  <si>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</si>
  <si>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</si>
  <si>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</si>
  <si>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</si>
  <si>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</si>
  <si>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</si>
  <si>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</si>
  <si>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</si>
  <si>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</si>
  <si>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</si>
  <si>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</si>
  <si>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</si>
  <si>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</si>
  <si>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</si>
  <si>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</si>
  <si>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</si>
  <si>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</si>
  <si>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</si>
  <si>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</si>
  <si>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</si>
  <si>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</si>
  <si>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</si>
  <si>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</si>
  <si>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</si>
  <si>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</si>
  <si>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</si>
  <si>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</si>
  <si>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</si>
  <si>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</si>
  <si>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</si>
  <si>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</si>
  <si>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</si>
  <si>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</si>
  <si>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</si>
  <si>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</si>
  <si>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</si>
  <si>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</si>
  <si>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</si>
  <si>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</si>
  <si>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</si>
  <si>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</si>
  <si>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</si>
  <si>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</si>
  <si>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</si>
  <si>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</si>
  <si>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</si>
  <si>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</si>
  <si>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</si>
  <si>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</si>
  <si>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</si>
  <si>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</si>
  <si>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</si>
  <si>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</si>
  <si>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</si>
  <si>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</si>
  <si>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</si>
  <si>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</si>
  <si>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</si>
  <si>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</si>
  <si>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</si>
  <si>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</si>
  <si>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</si>
  <si>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</si>
  <si>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</si>
  <si>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</si>
  <si>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</si>
  <si>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</si>
  <si>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</si>
  <si>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</si>
  <si>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</si>
  <si>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</si>
  <si>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</si>
  <si>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</si>
  <si>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</si>
  <si>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</si>
  <si>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</si>
  <si>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</si>
  <si>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</si>
  <si>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</si>
  <si>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</si>
  <si>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</si>
  <si>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</si>
  <si>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</si>
  <si>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</si>
  <si>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</si>
  <si>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</si>
  <si>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</si>
  <si>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</si>
  <si>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</si>
  <si>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</si>
  <si>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</si>
  <si>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</si>
  <si>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</si>
  <si>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</si>
  <si>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</si>
  <si>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</si>
  <si>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</si>
  <si>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</si>
  <si>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</si>
  <si>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</si>
  <si>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</si>
  <si>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</si>
  <si>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</si>
  <si>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</si>
  <si>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</si>
  <si>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</si>
  <si>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</si>
  <si>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</si>
  <si>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</si>
  <si>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</si>
  <si>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</si>
  <si>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</si>
  <si>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</si>
  <si>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</si>
  <si>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</si>
  <si>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</si>
  <si>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</si>
  <si>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</si>
  <si>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</si>
  <si>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</si>
  <si>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</si>
  <si>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</si>
  <si>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</si>
  <si>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</si>
  <si>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</si>
  <si>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</si>
  <si>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</si>
  <si>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</si>
  <si>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</si>
  <si>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</si>
  <si>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</si>
  <si>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</si>
  <si>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</si>
  <si>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</si>
  <si>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</si>
  <si>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</si>
  <si>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</si>
  <si>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</si>
  <si>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</si>
  <si>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</si>
  <si>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</si>
  <si>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</si>
  <si>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</si>
  <si>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</si>
  <si>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</si>
  <si>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</si>
  <si>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</si>
  <si>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</si>
  <si>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</si>
  <si>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</si>
  <si>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</si>
  <si>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</si>
  <si>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</si>
  <si>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</si>
  <si>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</si>
  <si>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</si>
  <si>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</si>
  <si>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</si>
  <si>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</si>
  <si>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</si>
  <si>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</si>
  <si>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</si>
  <si>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</si>
  <si>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</si>
  <si>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</si>
  <si>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</si>
  <si>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</si>
  <si>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</si>
  <si>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</si>
  <si>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</si>
  <si>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</si>
  <si>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</si>
  <si>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</si>
  <si>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</si>
  <si>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</si>
  <si>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</si>
  <si>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</si>
  <si>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</si>
  <si>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</si>
  <si>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</si>
  <si>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</si>
  <si>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</si>
  <si>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</si>
  <si>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</si>
  <si>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</si>
  <si>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</si>
  <si>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</si>
  <si>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</si>
  <si>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</si>
  <si>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</si>
  <si>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</si>
  <si>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</si>
  <si>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</si>
  <si>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</si>
  <si>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</si>
  <si>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</si>
  <si>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</si>
  <si>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</si>
  <si>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</si>
  <si>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</si>
  <si>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</si>
  <si>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</si>
  <si>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</si>
  <si>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</si>
  <si>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</si>
  <si>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</si>
  <si>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</si>
  <si>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</si>
  <si>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</si>
  <si>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</si>
  <si>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</si>
  <si>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</si>
  <si>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</si>
  <si>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</si>
  <si>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</si>
  <si>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</si>
  <si>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</si>
  <si>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</si>
  <si>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</si>
  <si>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</si>
  <si>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</si>
  <si>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</si>
  <si>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</si>
  <si>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</si>
  <si>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</si>
  <si>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</si>
  <si>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</si>
  <si>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</si>
  <si>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</si>
  <si>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</si>
  <si>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</si>
  <si>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</si>
  <si>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</si>
  <si>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</si>
  <si>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</si>
  <si>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</si>
  <si>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</si>
  <si>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</si>
  <si>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</si>
  <si>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</si>
  <si>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</si>
  <si>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</si>
  <si>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</si>
  <si>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</si>
  <si>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</si>
  <si>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</si>
  <si>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</si>
  <si>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</si>
  <si>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</si>
  <si>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</si>
  <si>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</si>
  <si>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</si>
  <si>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</si>
  <si>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</si>
  <si>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</si>
  <si>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</si>
  <si>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</si>
  <si>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</si>
  <si>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</si>
  <si>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</si>
  <si>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</si>
  <si>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</si>
  <si>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</si>
  <si>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</si>
  <si>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</si>
  <si>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</si>
  <si>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</si>
  <si>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</si>
  <si>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</si>
  <si>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</si>
  <si>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</si>
  <si>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</si>
  <si>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</si>
  <si>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</si>
  <si>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</si>
  <si>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</si>
  <si>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</si>
  <si>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</si>
  <si>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</si>
  <si>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</si>
  <si>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</si>
  <si>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</si>
  <si>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</si>
  <si>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</si>
  <si>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</si>
  <si>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</si>
  <si>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</si>
  <si>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</si>
  <si>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</si>
  <si>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</si>
  <si>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</si>
  <si>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</si>
  <si>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</si>
  <si>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</si>
  <si>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</si>
  <si>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</si>
  <si>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</si>
  <si>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</si>
  <si>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</si>
  <si>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</si>
  <si>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</si>
  <si>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</si>
  <si>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</si>
  <si>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</si>
  <si>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</si>
  <si>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</si>
  <si>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</si>
  <si>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</si>
  <si>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</si>
  <si>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</si>
  <si>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</si>
  <si>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</si>
  <si>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</si>
  <si>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</si>
  <si>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</si>
  <si>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</si>
  <si>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</si>
  <si>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</si>
  <si>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</si>
  <si>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</si>
  <si>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</si>
  <si>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</si>
  <si>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</si>
  <si>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</si>
  <si>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</si>
  <si>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</si>
  <si>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</si>
  <si>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</si>
  <si>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</si>
  <si>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</si>
  <si>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</si>
  <si>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</si>
  <si>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</si>
  <si>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</si>
  <si>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</si>
  <si>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</si>
  <si>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</si>
  <si>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</si>
  <si>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</si>
  <si>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</si>
  <si>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</si>
  <si>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</si>
  <si>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</si>
  <si>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</si>
  <si>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</si>
  <si>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</si>
  <si>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</si>
  <si>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</si>
  <si>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</si>
  <si>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</si>
  <si>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</si>
  <si>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</si>
  <si>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</si>
  <si>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</si>
  <si>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</si>
  <si>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</si>
  <si>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</si>
  <si>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</si>
  <si>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</si>
  <si>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</si>
  <si>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</si>
  <si>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</si>
  <si>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</si>
  <si>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</si>
  <si>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</si>
  <si>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</si>
  <si>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</si>
  <si>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</si>
  <si>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</si>
  <si>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</si>
  <si>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</si>
  <si>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</si>
  <si>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</si>
  <si>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</si>
  <si>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</si>
  <si>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</si>
  <si>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</si>
  <si>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</si>
  <si>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</si>
  <si>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</si>
  <si>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</si>
  <si>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</si>
  <si>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</si>
  <si>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</si>
  <si>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</si>
  <si>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</si>
  <si>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</si>
  <si>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</si>
  <si>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</si>
  <si>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</si>
  <si>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</si>
  <si>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</si>
  <si>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</si>
  <si>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</si>
  <si>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</si>
  <si>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</si>
  <si>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</si>
  <si>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</si>
  <si>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</si>
  <si>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</si>
  <si>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</si>
  <si>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</si>
  <si>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</si>
  <si>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</si>
  <si>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</si>
  <si>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</si>
  <si>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</si>
  <si>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</si>
  <si>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</si>
  <si>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</si>
  <si>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</si>
  <si>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</si>
  <si>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</si>
  <si>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</si>
  <si>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</si>
  <si>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</si>
  <si>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</si>
  <si>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</si>
  <si>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</si>
  <si>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</si>
  <si>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</si>
  <si>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</si>
  <si>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</si>
  <si>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</si>
  <si>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</si>
  <si>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</si>
  <si>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</si>
  <si>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</si>
  <si>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</si>
  <si>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</si>
  <si>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</si>
  <si>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</si>
  <si>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</si>
  <si>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</si>
  <si>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</si>
  <si>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</si>
  <si>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</si>
  <si>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</si>
  <si>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</si>
  <si>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</si>
  <si>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</si>
  <si>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</si>
  <si>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</si>
  <si>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</si>
  <si>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</si>
  <si>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</si>
  <si>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</si>
  <si>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</si>
  <si>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</si>
  <si>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</si>
  <si>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</si>
  <si>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</si>
  <si>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</si>
  <si>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</si>
  <si>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</si>
  <si>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</si>
  <si>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</si>
  <si>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</si>
  <si>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</si>
  <si>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</si>
  <si>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</si>
  <si>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</si>
  <si>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</si>
  <si>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</si>
  <si>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</si>
  <si>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</si>
  <si>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</si>
  <si>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</si>
  <si>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</si>
  <si>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</si>
  <si>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</si>
  <si>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</si>
  <si>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</si>
  <si>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</si>
  <si>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</si>
  <si>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</si>
  <si>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</si>
  <si>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</si>
  <si>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</si>
  <si>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</si>
  <si>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</si>
  <si>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</si>
  <si>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</si>
  <si>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</si>
  <si>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</si>
  <si>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</si>
  <si>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</si>
  <si>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</si>
  <si>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</si>
  <si>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</si>
  <si>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</si>
  <si>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</si>
  <si>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</si>
  <si>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</si>
  <si>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</si>
  <si>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</si>
  <si>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</si>
  <si>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</si>
  <si>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</si>
  <si>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</si>
  <si>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</si>
  <si>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</si>
  <si>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</si>
  <si>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</si>
  <si>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</si>
  <si>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</si>
  <si>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</si>
  <si>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</si>
  <si>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</si>
  <si>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</si>
  <si>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</si>
  <si>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</si>
  <si>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</si>
  <si>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</si>
  <si>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</si>
  <si>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</si>
  <si>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</si>
  <si>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</si>
  <si>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</si>
  <si>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</si>
  <si>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</si>
  <si>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</si>
  <si>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</si>
  <si>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</si>
  <si>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</si>
  <si>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</si>
  <si>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</si>
  <si>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</si>
  <si>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</si>
  <si>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</si>
  <si>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</si>
  <si>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</si>
  <si>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</si>
  <si>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</si>
  <si>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</si>
  <si>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</si>
  <si>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</si>
  <si>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</si>
  <si>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</si>
  <si>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</si>
  <si>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</si>
  <si>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</si>
  <si>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</si>
  <si>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</si>
  <si>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</si>
  <si>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</si>
  <si>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</si>
  <si>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</si>
  <si>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</si>
  <si>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</si>
  <si>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</si>
  <si>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</si>
  <si>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</si>
  <si>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</si>
  <si>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</si>
  <si>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</si>
  <si>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</si>
  <si>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</si>
  <si>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</si>
  <si>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</si>
  <si>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</si>
  <si>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</si>
  <si>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</si>
  <si>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</si>
  <si>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</si>
  <si>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</si>
  <si>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</si>
  <si>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</si>
  <si>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</si>
  <si>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</si>
  <si>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</si>
  <si>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</si>
  <si>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</si>
  <si>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</si>
  <si>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</si>
  <si>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</si>
  <si>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</si>
  <si>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</si>
  <si>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</si>
  <si>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</si>
  <si>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</si>
  <si>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</si>
  <si>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</si>
  <si>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</si>
  <si>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</si>
  <si>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</si>
  <si>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</si>
  <si>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</si>
  <si>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</si>
  <si>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</si>
  <si>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</si>
  <si>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</si>
  <si>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</si>
  <si>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</si>
  <si>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</si>
  <si>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</si>
  <si>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</si>
  <si>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</si>
  <si>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</si>
  <si>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</si>
  <si>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</si>
  <si>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</si>
  <si>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</si>
  <si>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</si>
  <si>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</si>
  <si>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</si>
  <si>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</si>
  <si>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</si>
  <si>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</si>
  <si>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</si>
  <si>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</si>
  <si>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</si>
  <si>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</si>
  <si>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</si>
  <si>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</si>
  <si>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</si>
  <si>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</si>
  <si>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</si>
  <si>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</si>
  <si>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</si>
  <si>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</si>
  <si>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</si>
  <si>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</si>
  <si>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</si>
  <si>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</si>
  <si>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</si>
  <si>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</si>
  <si>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</si>
  <si>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</si>
  <si>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</si>
  <si>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</si>
  <si>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</si>
  <si>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</si>
  <si>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</si>
  <si>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</si>
  <si>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</si>
  <si>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</si>
  <si>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</si>
  <si>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</si>
  <si>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</si>
  <si>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</si>
  <si>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</si>
  <si>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</si>
  <si>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</si>
  <si>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</si>
  <si>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</si>
  <si>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</si>
  <si>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</si>
  <si>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</si>
  <si>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</si>
  <si>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</si>
  <si>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</si>
  <si>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</si>
  <si>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</si>
  <si>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</si>
  <si>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</si>
  <si>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</si>
  <si>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</si>
  <si>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</si>
  <si>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</si>
  <si>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</si>
  <si>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</si>
  <si>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</si>
  <si>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</si>
  <si>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</si>
  <si>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</si>
  <si>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</si>
  <si>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</si>
  <si>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</si>
  <si>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</si>
  <si>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</si>
  <si>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</si>
  <si>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</si>
  <si>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</si>
  <si>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</si>
  <si>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</si>
  <si>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</si>
  <si>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</si>
  <si>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</si>
  <si>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</si>
  <si>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</si>
  <si>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</si>
  <si>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</si>
  <si>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</si>
  <si>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</si>
  <si>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</si>
  <si>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</si>
  <si>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</si>
  <si>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</si>
  <si>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</si>
  <si>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</si>
  <si>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</si>
  <si>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</si>
  <si>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</si>
  <si>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</si>
  <si>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</si>
  <si>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</si>
  <si>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</si>
  <si>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</si>
  <si>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</si>
  <si>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</si>
  <si>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</si>
  <si>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</si>
  <si>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</si>
  <si>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</si>
  <si>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</si>
  <si>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</si>
  <si>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</si>
  <si>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</si>
  <si>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</si>
  <si>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</si>
  <si>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</si>
  <si>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</si>
  <si>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</si>
  <si>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</si>
  <si>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</si>
  <si>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</si>
  <si>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</si>
  <si>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</si>
  <si>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</si>
  <si>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</si>
  <si>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</si>
  <si>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</si>
  <si>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</si>
  <si>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</si>
  <si>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</si>
  <si>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</si>
  <si>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</si>
  <si>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</si>
  <si>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</si>
  <si>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</si>
  <si>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</si>
  <si>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</si>
  <si>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</si>
  <si>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</si>
  <si>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</si>
  <si>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</si>
  <si>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</si>
  <si>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</si>
  <si>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</si>
  <si>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</si>
  <si>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</si>
  <si>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</si>
  <si>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</si>
  <si>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</si>
  <si>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</si>
  <si>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</si>
  <si>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</si>
  <si>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</si>
  <si>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</si>
  <si>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</si>
  <si>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</si>
  <si>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</si>
  <si>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</si>
  <si>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</si>
  <si>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</si>
  <si>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</si>
  <si>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</si>
  <si>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</si>
  <si>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</si>
  <si>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</si>
  <si>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</si>
  <si>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</si>
  <si>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</si>
  <si>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</si>
  <si>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</si>
  <si>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</si>
  <si>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</si>
  <si>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</si>
  <si>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</si>
  <si>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</si>
  <si>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</si>
  <si>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</si>
  <si>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</si>
  <si>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</si>
  <si>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</si>
  <si>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</si>
  <si>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</si>
  <si>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</si>
  <si>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</si>
  <si>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</si>
  <si>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</si>
  <si>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</si>
  <si>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</si>
  <si>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</si>
  <si>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</si>
  <si>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</si>
  <si>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</si>
  <si>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</si>
  <si>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</si>
  <si>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</si>
  <si>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</si>
  <si>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</si>
  <si>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</si>
  <si>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</si>
  <si>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</si>
  <si>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</si>
  <si>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</si>
  <si>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</si>
  <si>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</si>
  <si>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</si>
  <si>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</si>
  <si>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</si>
  <si>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</si>
  <si>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</si>
  <si>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</si>
  <si>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</si>
  <si>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</si>
  <si>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</si>
  <si>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</si>
  <si>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</si>
  <si>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</si>
  <si>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</si>
  <si>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</si>
  <si>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</si>
  <si>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</si>
  <si>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</si>
  <si>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</si>
  <si>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</si>
  <si>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</si>
  <si>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</si>
  <si>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</si>
  <si>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</si>
  <si>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</si>
  <si>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</si>
  <si>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</si>
  <si>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</si>
  <si>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</si>
  <si>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</si>
  <si>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</si>
  <si>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</si>
  <si>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</si>
  <si>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</si>
  <si>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</si>
  <si>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</si>
  <si>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</si>
  <si>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</si>
  <si>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</si>
  <si>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</si>
  <si>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</si>
  <si>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</si>
  <si>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</si>
  <si>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</si>
  <si>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</si>
  <si>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</si>
  <si>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</si>
  <si>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</si>
  <si>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</si>
  <si>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</si>
  <si>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</si>
  <si>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</si>
  <si>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</si>
  <si>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</si>
  <si>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</si>
  <si>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</si>
  <si>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</si>
  <si>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</si>
  <si>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</si>
  <si>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</si>
  <si>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</si>
  <si>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</si>
  <si>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</si>
  <si>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</si>
  <si>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</si>
  <si>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</si>
  <si>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</si>
  <si>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</si>
  <si>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</si>
  <si>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</si>
  <si>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</si>
  <si>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</si>
  <si>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</si>
  <si>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</si>
  <si>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</si>
  <si>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</si>
  <si>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</si>
  <si>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</si>
  <si>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</si>
  <si>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</si>
  <si>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</si>
  <si>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</si>
  <si>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</si>
  <si>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</si>
  <si>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</si>
  <si>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</si>
  <si>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</si>
  <si>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</si>
  <si>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</si>
  <si>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</si>
  <si>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</si>
  <si>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</si>
  <si>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</si>
  <si>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</si>
  <si>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</si>
  <si>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</si>
  <si>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</si>
  <si>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</si>
  <si>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</si>
  <si>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</si>
  <si>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</si>
  <si>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</si>
  <si>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</si>
  <si>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</si>
  <si>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</si>
  <si>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</si>
  <si>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</si>
  <si>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</si>
  <si>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</si>
  <si>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</si>
  <si>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</si>
  <si>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</si>
  <si>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</si>
  <si>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</si>
  <si>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</si>
  <si>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</si>
  <si>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</si>
  <si>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</si>
  <si>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</si>
  <si>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</si>
  <si>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</si>
  <si>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</si>
  <si>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</si>
  <si>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</si>
  <si>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</si>
  <si>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</si>
  <si>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</si>
  <si>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</si>
  <si>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</si>
  <si>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</si>
  <si>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</si>
  <si>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</si>
  <si>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</si>
  <si>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</si>
  <si>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</si>
  <si>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</si>
  <si>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</si>
  <si>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</si>
  <si>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</si>
  <si>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</si>
  <si>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</si>
  <si>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</si>
  <si>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</si>
  <si>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</si>
  <si>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</si>
  <si>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</si>
  <si>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</si>
  <si>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</si>
  <si>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</si>
  <si>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</si>
  <si>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</si>
  <si>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</si>
  <si>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</si>
  <si>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</si>
  <si>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</si>
  <si>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</si>
  <si>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</si>
  <si>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</si>
  <si>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</si>
  <si>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</si>
  <si>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</si>
  <si>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</si>
  <si>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</si>
  <si>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</si>
  <si>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</si>
  <si>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</si>
  <si>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</si>
  <si>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</si>
  <si>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</si>
  <si>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</si>
  <si>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</si>
  <si>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</si>
  <si>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</si>
  <si>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</si>
  <si>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</si>
  <si>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</si>
  <si>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</si>
  <si>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</si>
  <si>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</si>
  <si>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</si>
  <si>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</si>
  <si>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</si>
  <si>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</si>
  <si>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</si>
  <si>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</si>
  <si>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</si>
  <si>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</si>
  <si>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</si>
  <si>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</si>
  <si>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</si>
  <si>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</si>
  <si>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</si>
  <si>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</si>
  <si>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</si>
  <si>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</si>
  <si>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</si>
  <si>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</si>
  <si>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</si>
  <si>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</si>
  <si>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</si>
  <si>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</si>
  <si>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</si>
  <si>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</si>
  <si>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</si>
  <si>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</si>
  <si>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</si>
  <si>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</si>
  <si>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</si>
  <si>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</si>
  <si>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</si>
  <si>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</si>
  <si>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</si>
  <si>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</si>
  <si>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</si>
  <si>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</si>
  <si>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</si>
  <si>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</si>
  <si>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</si>
  <si>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</si>
  <si>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</si>
  <si>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</si>
  <si>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</si>
  <si>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</si>
  <si>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</si>
  <si>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</si>
  <si>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</si>
  <si>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</si>
  <si>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</si>
  <si>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</si>
  <si>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</si>
  <si>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</si>
  <si>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</si>
  <si>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</si>
  <si>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</si>
  <si>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</si>
  <si>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</si>
  <si>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</si>
  <si>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</si>
  <si>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</si>
  <si>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</si>
  <si>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</si>
  <si>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</si>
  <si>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</si>
  <si>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</si>
  <si>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</si>
  <si>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</si>
  <si>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</si>
  <si>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</si>
  <si>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</si>
  <si>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</si>
  <si>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</si>
  <si>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</si>
  <si>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</si>
  <si>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</si>
  <si>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</si>
  <si>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</si>
  <si>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</si>
  <si>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</si>
  <si>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</si>
  <si>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</si>
  <si>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</si>
  <si>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</si>
  <si>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</si>
  <si>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</si>
  <si>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</si>
  <si>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</si>
  <si>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</si>
  <si>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</si>
  <si>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</si>
  <si>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</si>
  <si>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</si>
  <si>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</si>
  <si>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</si>
  <si>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</si>
  <si>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</si>
  <si>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</si>
  <si>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</si>
  <si>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</si>
  <si>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</si>
  <si>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</si>
  <si>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</si>
  <si>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</si>
  <si>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</si>
  <si>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</si>
  <si>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</si>
  <si>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</si>
  <si>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</si>
  <si>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</si>
  <si>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</si>
  <si>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</si>
  <si>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</si>
  <si>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</si>
  <si>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</si>
  <si>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</si>
  <si>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</si>
  <si>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</si>
  <si>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</si>
  <si>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</si>
  <si>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</si>
  <si>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</si>
  <si>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</si>
  <si>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</si>
  <si>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</si>
  <si>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</si>
  <si>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</si>
  <si>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</si>
  <si>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</si>
  <si>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</si>
  <si>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</si>
  <si>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</si>
  <si>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</si>
  <si>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</si>
  <si>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</si>
  <si>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</si>
  <si>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</si>
  <si>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</si>
  <si>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</si>
  <si>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</si>
  <si>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</si>
  <si>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</si>
  <si>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</si>
  <si>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</si>
  <si>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</si>
  <si>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</si>
  <si>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</si>
  <si>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</si>
  <si>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</si>
  <si>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</si>
  <si>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</si>
  <si>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</si>
  <si>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</si>
  <si>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</si>
  <si>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</si>
  <si>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</si>
  <si>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</si>
  <si>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</si>
  <si>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</si>
  <si>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</si>
  <si>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</si>
  <si>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</si>
  <si>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</si>
  <si>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</si>
  <si>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</si>
  <si>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</si>
  <si>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</si>
  <si>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</si>
  <si>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</si>
  <si>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</si>
  <si>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</si>
  <si>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</si>
  <si>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</si>
  <si>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</si>
  <si>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</si>
  <si>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</si>
  <si>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</si>
  <si>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</si>
  <si>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</si>
  <si>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</si>
  <si>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</si>
  <si>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</si>
  <si>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</si>
  <si>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</si>
  <si>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</si>
  <si>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</si>
  <si>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</si>
  <si>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</si>
  <si>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</si>
  <si>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</si>
  <si>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</si>
  <si>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</si>
  <si>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</si>
  <si>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</si>
  <si>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</si>
  <si>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</si>
  <si>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</si>
  <si>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</si>
  <si>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</si>
  <si>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</si>
  <si>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</si>
  <si>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</si>
  <si>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</si>
  <si>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</si>
  <si>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</si>
  <si>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</si>
  <si>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</si>
  <si>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</si>
  <si>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</si>
  <si>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</si>
  <si>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</si>
  <si>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</si>
  <si>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</si>
  <si>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</si>
  <si>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</si>
  <si>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</si>
  <si>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</si>
  <si>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</si>
  <si>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</si>
  <si>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</si>
  <si>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</si>
  <si>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</si>
  <si>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</si>
  <si>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</si>
  <si>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</si>
  <si>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</si>
  <si>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</si>
  <si>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</si>
  <si>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</si>
  <si>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</si>
  <si>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</si>
  <si>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</si>
  <si>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</si>
  <si>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</si>
  <si>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</si>
  <si>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</si>
  <si>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</si>
  <si>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</si>
  <si>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</si>
  <si>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</si>
  <si>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</si>
  <si>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</si>
  <si>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</si>
  <si>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</si>
  <si>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</si>
  <si>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</si>
  <si>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</si>
  <si>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</si>
  <si>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</si>
  <si>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</si>
  <si>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</si>
  <si>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</si>
  <si>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</si>
  <si>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</si>
  <si>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</si>
  <si>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</si>
  <si>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</si>
  <si>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</si>
  <si>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</si>
  <si>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</si>
  <si>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</si>
  <si>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</si>
  <si>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</si>
  <si>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</si>
  <si>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</si>
  <si>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</si>
  <si>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</si>
  <si>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</si>
  <si>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</si>
  <si>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</si>
  <si>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</si>
  <si>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</si>
  <si>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</si>
  <si>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</si>
  <si>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</si>
  <si>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</si>
  <si>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</si>
  <si>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</si>
  <si>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</si>
  <si>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</si>
  <si>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</si>
  <si>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</si>
  <si>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</si>
  <si>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</si>
  <si>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</si>
  <si>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</si>
  <si>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</si>
  <si>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</si>
  <si>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</si>
  <si>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</si>
  <si>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</si>
  <si>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</si>
  <si>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</si>
  <si>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</si>
  <si>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</si>
  <si>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</si>
  <si>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</si>
  <si>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</si>
  <si>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</si>
  <si>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</si>
  <si>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</si>
  <si>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</si>
  <si>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</si>
  <si>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</si>
  <si>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</si>
  <si>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</si>
  <si>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</si>
  <si>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</si>
  <si>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</si>
  <si>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</si>
  <si>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</si>
  <si>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</si>
  <si>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</si>
  <si>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</si>
  <si>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</si>
  <si>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</si>
  <si>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</si>
  <si>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</si>
  <si>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</si>
  <si>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</si>
  <si>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</si>
  <si>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</si>
  <si>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</si>
  <si>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</si>
  <si>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</si>
  <si>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</si>
  <si>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</si>
  <si>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</si>
  <si>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</si>
  <si>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</si>
  <si>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</si>
  <si>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</si>
  <si>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</si>
  <si>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</si>
  <si>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</si>
  <si>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</si>
  <si>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</si>
  <si>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</si>
  <si>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</si>
  <si>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</si>
  <si>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</si>
  <si>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</si>
  <si>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</si>
  <si>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</si>
  <si>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</si>
  <si>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</si>
  <si>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</si>
  <si>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</si>
  <si>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</si>
  <si>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</si>
  <si>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</si>
  <si>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</si>
  <si>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</si>
  <si>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</si>
  <si>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</si>
  <si>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</si>
  <si>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</si>
  <si>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</si>
  <si>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</si>
  <si>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</si>
  <si>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</si>
  <si>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</si>
  <si>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</si>
  <si>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</si>
  <si>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</si>
  <si>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</si>
  <si>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</si>
  <si>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</si>
  <si>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</si>
  <si>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</si>
  <si>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</si>
  <si>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</si>
  <si>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</si>
  <si>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</si>
  <si>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</si>
  <si>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</si>
  <si>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</si>
  <si>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</si>
  <si>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</si>
  <si>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</si>
  <si>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</si>
  <si>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</si>
  <si>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</si>
  <si>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</si>
  <si>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</si>
  <si>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</si>
  <si>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</si>
  <si>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</si>
  <si>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</si>
  <si>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</si>
  <si>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</si>
  <si>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</si>
  <si>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</si>
  <si>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</si>
  <si>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</si>
  <si>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</si>
  <si>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</si>
  <si>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</si>
  <si>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</si>
  <si>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</si>
  <si>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</si>
  <si>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</si>
  <si>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</si>
  <si>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</si>
  <si>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</si>
  <si>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</si>
  <si>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</si>
  <si>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</si>
  <si>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</si>
  <si>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</si>
  <si>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</si>
  <si>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</si>
  <si>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</si>
  <si>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</si>
  <si>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</si>
  <si>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</si>
  <si>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</si>
  <si>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</si>
  <si>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</si>
  <si>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</si>
  <si>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</si>
  <si>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</si>
  <si>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</si>
  <si>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</si>
  <si>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</si>
  <si>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</si>
  <si>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</si>
  <si>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</si>
  <si>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</si>
  <si>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</si>
  <si>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</si>
  <si>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</si>
  <si>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</si>
  <si>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</si>
  <si>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</si>
  <si>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</si>
  <si>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</si>
  <si>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</si>
  <si>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</si>
  <si>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</si>
  <si>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</si>
  <si>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</si>
  <si>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</si>
  <si>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</si>
  <si>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</si>
  <si>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</si>
  <si>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</si>
  <si>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</si>
  <si>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</si>
  <si>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</si>
  <si>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</si>
  <si>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</si>
  <si>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</si>
  <si>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</si>
  <si>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</si>
  <si>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</si>
  <si>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</si>
  <si>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</si>
  <si>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</si>
  <si>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</si>
  <si>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</si>
  <si>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</si>
  <si>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</si>
  <si>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</si>
  <si>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</si>
  <si>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</si>
  <si>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</si>
  <si>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</si>
  <si>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</si>
  <si>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</si>
  <si>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</si>
  <si>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</si>
  <si>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</si>
  <si>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</si>
  <si>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</si>
  <si>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</si>
  <si>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</si>
  <si>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</si>
  <si>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</si>
  <si>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</si>
  <si>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</si>
  <si>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</si>
  <si>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</si>
  <si>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</si>
  <si>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</si>
  <si>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</si>
  <si>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</si>
  <si>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</si>
  <si>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</si>
  <si>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</si>
  <si>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</si>
  <si>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</si>
  <si>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</si>
  <si>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</si>
  <si>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</si>
  <si>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</si>
  <si>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</si>
  <si>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</si>
  <si>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</si>
  <si>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</si>
  <si>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</si>
  <si>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</si>
  <si>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</si>
  <si>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</si>
  <si>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</si>
  <si>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</si>
  <si>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</si>
  <si>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</si>
  <si>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</si>
  <si>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</si>
  <si>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</si>
  <si>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</si>
  <si>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</si>
  <si>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</si>
  <si>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</si>
  <si>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</si>
  <si>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</si>
  <si>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</si>
  <si>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</si>
  <si>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</si>
  <si>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</si>
  <si>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</si>
  <si>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</si>
  <si>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</si>
  <si>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</si>
  <si>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</si>
  <si>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</si>
  <si>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</si>
  <si>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</si>
  <si>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</si>
  <si>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</si>
  <si>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</si>
  <si>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</si>
  <si>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</si>
  <si>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</si>
  <si>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</si>
  <si>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</si>
  <si>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</si>
  <si>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</si>
  <si>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</si>
  <si>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</si>
  <si>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</si>
  <si>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</si>
  <si>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</si>
  <si>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</si>
  <si>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</si>
  <si>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</si>
  <si>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</si>
  <si>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</si>
  <si>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</si>
  <si>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</si>
  <si>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</si>
  <si>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</si>
  <si>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</si>
  <si>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</si>
  <si>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</si>
  <si>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</si>
  <si>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</si>
  <si>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</si>
  <si>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</si>
  <si>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</si>
  <si>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</si>
  <si>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</si>
  <si>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</si>
  <si>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</si>
  <si>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</si>
  <si>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</si>
  <si>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</si>
  <si>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</si>
  <si>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</si>
  <si>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</si>
  <si>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</si>
  <si>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</si>
  <si>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</si>
  <si>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</si>
  <si>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</si>
  <si>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</si>
  <si>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</si>
  <si>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</si>
  <si>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</si>
  <si>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</si>
  <si>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</si>
  <si>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</si>
  <si>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</si>
  <si>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</si>
  <si>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</si>
  <si>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</si>
  <si>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</si>
  <si>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</si>
  <si>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</si>
  <si>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</si>
  <si>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</si>
  <si>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</si>
  <si>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</si>
  <si>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</si>
  <si>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</si>
  <si>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</si>
  <si>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</si>
  <si>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</si>
  <si>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</si>
  <si>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</si>
  <si>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</si>
  <si>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</si>
  <si>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</si>
  <si>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</si>
  <si>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</si>
  <si>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</si>
  <si>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</si>
  <si>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</si>
  <si>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</si>
  <si>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</si>
  <si>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</si>
  <si>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</si>
  <si>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</si>
  <si>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</si>
  <si>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</si>
  <si>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</si>
  <si>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</si>
  <si>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</si>
  <si>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</si>
  <si>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</si>
  <si>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</si>
  <si>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</si>
  <si>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</si>
  <si>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</si>
  <si>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</si>
  <si>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</si>
  <si>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</si>
  <si>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</si>
  <si>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</si>
  <si>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</si>
  <si>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</si>
  <si>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</si>
  <si>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</si>
  <si>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</si>
  <si>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</si>
  <si>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</si>
  <si>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</si>
  <si>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</si>
  <si>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</si>
  <si>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</si>
  <si>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</si>
  <si>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</si>
  <si>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</si>
  <si>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</si>
  <si>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</si>
  <si>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</si>
  <si>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</si>
  <si>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</si>
  <si>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</si>
  <si>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</si>
  <si>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</si>
  <si>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</si>
  <si>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</si>
  <si>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</si>
  <si>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</si>
  <si>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</si>
  <si>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</si>
  <si>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</si>
  <si>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</si>
  <si>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</si>
  <si>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</si>
  <si>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</si>
  <si>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</si>
  <si>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</si>
  <si>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</si>
  <si>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</si>
  <si>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</si>
  <si>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</si>
  <si>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</si>
  <si>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</si>
  <si>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</si>
  <si>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</si>
  <si>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</si>
  <si>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</si>
  <si>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</si>
  <si>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</si>
  <si>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</si>
  <si>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</si>
  <si>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</si>
  <si>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</si>
  <si>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</si>
  <si>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</si>
  <si>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</si>
  <si>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</si>
  <si>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</si>
  <si>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</si>
  <si>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</si>
  <si>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</si>
  <si>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</si>
  <si>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</si>
  <si>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</si>
  <si>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</si>
  <si>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</si>
  <si>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</si>
  <si>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</si>
  <si>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</si>
  <si>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</si>
  <si>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</si>
  <si>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</si>
  <si>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</si>
  <si>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</si>
  <si>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</si>
  <si>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</si>
  <si>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</si>
  <si>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</si>
  <si>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</si>
  <si>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</si>
  <si>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</si>
  <si>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</si>
  <si>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</si>
  <si>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</si>
  <si>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</si>
  <si>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</si>
  <si>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</si>
  <si>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</si>
  <si>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</si>
  <si>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</si>
  <si>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</si>
  <si>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</si>
  <si>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</si>
  <si>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</si>
  <si>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</si>
  <si>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</si>
  <si>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</si>
  <si>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</si>
  <si>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</si>
  <si>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</si>
  <si>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</si>
  <si>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</si>
  <si>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</si>
  <si>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</si>
  <si>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</si>
  <si>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</si>
  <si>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</si>
  <si>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</si>
  <si>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</si>
  <si>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</si>
  <si>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</si>
  <si>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</si>
  <si>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</si>
  <si>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</si>
  <si>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</si>
  <si>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</si>
  <si>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</si>
  <si>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</si>
  <si>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</si>
  <si>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</si>
  <si>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</si>
  <si>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</si>
  <si>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</si>
  <si>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</si>
  <si>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</si>
  <si>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</si>
  <si>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</si>
  <si>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</si>
  <si>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</si>
  <si>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</si>
  <si>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</si>
  <si>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</si>
  <si>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</si>
  <si>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</si>
  <si>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</si>
  <si>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</si>
  <si>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</si>
  <si>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</si>
  <si>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</si>
  <si>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</si>
  <si>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</si>
  <si>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</si>
  <si>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</si>
  <si>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</si>
  <si>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</si>
  <si>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</si>
  <si>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</si>
  <si>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</si>
  <si>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</si>
  <si>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</si>
  <si>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</si>
  <si>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</si>
  <si>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</si>
  <si>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</si>
  <si>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</si>
  <si>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</si>
  <si>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</si>
  <si>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</si>
  <si>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</si>
  <si>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</si>
  <si>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</si>
  <si>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</si>
  <si>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</si>
  <si>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</si>
  <si>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</si>
  <si>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</si>
  <si>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</si>
  <si>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</si>
  <si>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</si>
  <si>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</si>
  <si>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</si>
  <si>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</si>
  <si>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</si>
  <si>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</si>
  <si>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</si>
  <si>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</si>
  <si>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</si>
  <si>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</si>
  <si>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</si>
  <si>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</si>
  <si>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</si>
  <si>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</si>
  <si>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</si>
  <si>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</si>
  <si>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</si>
  <si>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</si>
  <si>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</si>
  <si>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</si>
  <si>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</si>
  <si>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</si>
  <si>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</si>
  <si>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</si>
  <si>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</si>
  <si>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</si>
  <si>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</si>
  <si>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</si>
  <si>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</si>
  <si>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</si>
  <si>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</si>
  <si>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</si>
  <si>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</si>
  <si>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</si>
  <si>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</si>
  <si>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</si>
  <si>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</si>
  <si>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</si>
  <si>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</si>
  <si>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</si>
  <si>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</si>
  <si>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</si>
  <si>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</si>
  <si>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</si>
  <si>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</si>
  <si>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</si>
  <si>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</si>
  <si>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</si>
  <si>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</si>
  <si>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</si>
  <si>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</si>
  <si>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</si>
  <si>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</si>
  <si>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</si>
  <si>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</si>
  <si>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</si>
  <si>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</si>
  <si>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</si>
  <si>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</si>
  <si>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</si>
  <si>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</si>
  <si>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</si>
  <si>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</si>
  <si>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</si>
  <si>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</si>
  <si>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</si>
  <si>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</si>
  <si>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</si>
  <si>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</si>
  <si>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</si>
  <si>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</si>
  <si>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</si>
  <si>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</si>
  <si>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</si>
  <si>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</si>
  <si>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</si>
  <si>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</si>
  <si>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</si>
  <si>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</si>
  <si>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</si>
  <si>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</si>
  <si>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</si>
  <si>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</si>
  <si>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</si>
  <si>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</si>
  <si>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</si>
  <si>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</si>
  <si>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</si>
  <si>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</si>
  <si>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</si>
  <si>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</si>
  <si>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</si>
  <si>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</si>
  <si>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</si>
  <si>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</si>
  <si>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</si>
  <si>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</si>
  <si>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</si>
  <si>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</si>
  <si>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</si>
  <si>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</si>
  <si>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</si>
  <si>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</si>
  <si>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</si>
  <si>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</si>
  <si>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</si>
  <si>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</si>
  <si>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</si>
  <si>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</si>
  <si>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</si>
  <si>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</si>
  <si>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</si>
  <si>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</si>
  <si>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</si>
  <si>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</si>
  <si>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</si>
  <si>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</si>
  <si>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</si>
  <si>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</si>
  <si>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</si>
  <si>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</si>
  <si>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</si>
  <si>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</si>
  <si>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</si>
  <si>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</si>
  <si>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</si>
  <si>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</si>
  <si>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</si>
  <si>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</si>
  <si>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</si>
  <si>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</si>
  <si>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</si>
  <si>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</si>
  <si>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</si>
  <si>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</si>
  <si>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</si>
  <si>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</si>
  <si>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</si>
  <si>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</si>
  <si>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</si>
  <si>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</si>
  <si>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</si>
  <si>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</si>
  <si>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</si>
  <si>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</si>
  <si>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</si>
  <si>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</si>
  <si>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</si>
  <si>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</si>
  <si>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</si>
  <si>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</si>
  <si>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</si>
  <si>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</si>
  <si>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</si>
  <si>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</si>
  <si>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</si>
  <si>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</si>
  <si>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</si>
  <si>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</si>
  <si>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</si>
  <si>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</si>
  <si>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</si>
  <si>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</si>
  <si>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</si>
  <si>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</si>
  <si>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</si>
  <si>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</si>
  <si>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</si>
  <si>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</si>
  <si>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</si>
  <si>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</si>
  <si>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</si>
  <si>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</si>
  <si>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</si>
  <si>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</si>
  <si>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</si>
  <si>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</si>
  <si>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</si>
  <si>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</si>
  <si>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</si>
  <si>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</si>
  <si>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</si>
  <si>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</si>
  <si>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</si>
  <si>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</si>
  <si>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</si>
  <si>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</si>
  <si>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</si>
  <si>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</si>
  <si>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</si>
  <si>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</si>
  <si>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</si>
  <si>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</si>
  <si>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</si>
  <si>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</si>
  <si>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</si>
  <si>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</si>
  <si>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</si>
  <si>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</si>
  <si>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</si>
  <si>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</si>
  <si>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</si>
  <si>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</si>
  <si>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</si>
  <si>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</si>
  <si>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</si>
  <si>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</si>
  <si>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</si>
  <si>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</si>
  <si>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</si>
  <si>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</si>
  <si>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</si>
  <si>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</si>
  <si>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</si>
  <si>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</si>
  <si>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</si>
  <si>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</si>
  <si>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</si>
  <si>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</si>
  <si>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</si>
  <si>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</si>
  <si>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</si>
  <si>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</si>
  <si>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</si>
  <si>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</si>
  <si>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</si>
  <si>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</si>
  <si>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</si>
  <si>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</si>
  <si>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</si>
  <si>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</si>
  <si>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</si>
  <si>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</si>
  <si>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</si>
  <si>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</si>
  <si>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</si>
  <si>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</si>
  <si>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</si>
  <si>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</si>
  <si>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</si>
  <si>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</si>
  <si>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</si>
  <si>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</si>
  <si>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</si>
  <si>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</si>
  <si>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</si>
  <si>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</si>
  <si>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</si>
  <si>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</si>
  <si>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</si>
  <si>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</si>
  <si>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</si>
  <si>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</si>
  <si>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</si>
  <si>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</si>
  <si>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</si>
  <si>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</si>
  <si>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</si>
  <si>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</si>
  <si>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</si>
  <si>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</si>
  <si>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</si>
  <si>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</si>
  <si>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</si>
  <si>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</si>
  <si>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</si>
  <si>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</si>
  <si>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</si>
  <si>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</si>
  <si>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</si>
  <si>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</si>
  <si>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</si>
  <si>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</si>
  <si>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</si>
  <si>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</si>
  <si>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</si>
  <si>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</si>
  <si>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</si>
  <si>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</si>
  <si>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</si>
  <si>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</si>
  <si>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</si>
  <si>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</si>
  <si>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</si>
  <si>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</si>
  <si>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</si>
  <si>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</si>
  <si>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</si>
  <si>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</si>
  <si>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</si>
  <si>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</si>
  <si>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</si>
  <si>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</si>
  <si>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</si>
  <si>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</si>
  <si>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</si>
  <si>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</si>
  <si>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</si>
  <si>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</si>
  <si>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</si>
  <si>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</si>
  <si>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</si>
  <si>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</si>
  <si>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</si>
  <si>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</si>
  <si>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</si>
  <si>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</si>
  <si>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</si>
  <si>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</si>
  <si>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</si>
  <si>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</si>
  <si>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</si>
  <si>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</si>
  <si>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</si>
  <si>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</si>
  <si>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</si>
  <si>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</si>
  <si>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</si>
  <si>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</si>
  <si>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</si>
  <si>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</si>
  <si>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</si>
  <si>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</si>
  <si>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</si>
  <si>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</si>
  <si>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</si>
  <si>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</si>
  <si>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</si>
  <si>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</si>
  <si>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</si>
  <si>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</si>
  <si>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</si>
  <si>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</si>
  <si>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</si>
  <si>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</si>
  <si>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</si>
  <si>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</si>
  <si>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</si>
  <si>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</si>
  <si>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</si>
  <si>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</si>
  <si>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</si>
  <si>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</si>
  <si>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</si>
  <si>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</si>
  <si>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</si>
  <si>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</si>
  <si>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</si>
  <si>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</si>
  <si>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</si>
  <si>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</si>
  <si>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</si>
  <si>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</si>
  <si>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</si>
  <si>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</si>
  <si>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</si>
  <si>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</si>
  <si>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</si>
  <si>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</si>
  <si>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</si>
  <si>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</si>
  <si>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</si>
  <si>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</si>
  <si>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</si>
  <si>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</si>
  <si>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</si>
  <si>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</si>
  <si>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</si>
  <si>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</si>
  <si>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</si>
  <si>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</si>
  <si>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</si>
  <si>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</si>
  <si>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</si>
  <si>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</si>
  <si>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</si>
  <si>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</si>
  <si>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</si>
  <si>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</si>
  <si>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</si>
  <si>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</si>
  <si>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</si>
  <si>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</si>
  <si>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</si>
  <si>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</si>
  <si>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</si>
  <si>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</si>
  <si>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</si>
  <si>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</si>
  <si>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</si>
  <si>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</si>
  <si>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</si>
  <si>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</si>
  <si>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</si>
  <si>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</si>
  <si>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</si>
  <si>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</si>
  <si>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</si>
  <si>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</si>
  <si>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</si>
  <si>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</si>
  <si>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</si>
  <si>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</si>
  <si>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</si>
  <si>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</si>
  <si>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</si>
  <si>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</si>
  <si>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</si>
  <si>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</si>
  <si>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</si>
  <si>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</si>
  <si>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</si>
  <si>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</si>
  <si>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</si>
  <si>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</si>
  <si>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</si>
  <si>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</si>
  <si>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</si>
  <si>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</si>
  <si>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</si>
  <si>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</si>
  <si>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</si>
  <si>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</si>
  <si>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</si>
  <si>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</si>
  <si>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</si>
  <si>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</si>
  <si>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</si>
  <si>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</si>
  <si>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</si>
  <si>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</si>
  <si>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</si>
  <si>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</si>
  <si>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</si>
  <si>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</si>
  <si>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</si>
  <si>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</si>
  <si>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</si>
  <si>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</si>
  <si>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</si>
  <si>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</si>
  <si>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</si>
  <si>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</si>
  <si>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</si>
  <si>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</si>
  <si>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</si>
  <si>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</si>
  <si>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</si>
  <si>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</si>
  <si>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</si>
  <si>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</si>
  <si>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</si>
  <si>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</si>
  <si>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</si>
  <si>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</si>
  <si>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</si>
  <si>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</si>
  <si>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</si>
  <si>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</si>
  <si>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</si>
  <si>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</si>
  <si>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</si>
  <si>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</si>
  <si>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</si>
  <si>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</si>
  <si>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</si>
  <si>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</si>
  <si>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</si>
  <si>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</si>
  <si>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</si>
  <si>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</si>
  <si>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</si>
  <si>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</si>
  <si>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</si>
  <si>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</si>
  <si>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</si>
  <si>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</si>
  <si>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</si>
  <si>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</si>
  <si>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</si>
  <si>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</si>
  <si>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</si>
  <si>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</si>
  <si>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</si>
  <si>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</si>
  <si>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</si>
  <si>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</si>
  <si>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</si>
  <si>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</si>
  <si>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</si>
  <si>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</si>
  <si>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</si>
  <si>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</si>
  <si>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</si>
  <si>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</si>
  <si>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</si>
  <si>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</si>
  <si>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</si>
  <si>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</si>
  <si>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</si>
  <si>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</si>
  <si>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</si>
  <si>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</si>
  <si>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</si>
  <si>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</si>
  <si>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</si>
  <si>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</si>
  <si>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</si>
  <si>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</si>
  <si>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</si>
  <si>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</si>
  <si>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</si>
  <si>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</si>
  <si>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</si>
  <si>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</si>
  <si>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</si>
  <si>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</si>
  <si>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</si>
  <si>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</si>
  <si>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</si>
  <si>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</si>
  <si>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</si>
  <si>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</si>
  <si>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</si>
  <si>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</si>
  <si>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</si>
  <si>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</si>
  <si>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</si>
  <si>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</si>
  <si>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</si>
  <si>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</si>
  <si>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</si>
  <si>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</si>
  <si>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</si>
  <si>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</si>
  <si>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</si>
  <si>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</si>
  <si>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</si>
  <si>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</si>
  <si>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</si>
  <si>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</si>
  <si>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</si>
  <si>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</si>
  <si>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</si>
  <si>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</si>
  <si>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</si>
  <si>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</si>
  <si>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</si>
  <si>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</si>
  <si>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</si>
  <si>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</si>
  <si>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</si>
  <si>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</si>
  <si>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</si>
  <si>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</si>
  <si>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</si>
  <si>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</si>
  <si>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</si>
  <si>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</si>
  <si>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</si>
  <si>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</si>
  <si>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</si>
  <si>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</si>
  <si>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</si>
  <si>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</si>
  <si>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</si>
  <si>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</si>
  <si>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</si>
  <si>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</si>
  <si>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</si>
  <si>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</si>
  <si>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</si>
  <si>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</si>
  <si>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</si>
  <si>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</si>
  <si>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</si>
  <si>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</si>
  <si>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</si>
  <si>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</si>
  <si>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</si>
  <si>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</si>
  <si>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</si>
  <si>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</si>
  <si>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</si>
  <si>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</si>
  <si>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</si>
  <si>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</si>
  <si>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</si>
  <si>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</si>
  <si>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</si>
  <si>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</si>
  <si>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</si>
  <si>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</si>
  <si>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</si>
  <si>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</si>
  <si>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</si>
  <si>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</si>
  <si>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</si>
  <si>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</si>
  <si>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</si>
  <si>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</si>
  <si>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</si>
  <si>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</si>
  <si>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</si>
  <si>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</si>
  <si>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</si>
  <si>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</si>
  <si>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</si>
  <si>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</si>
  <si>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</si>
  <si>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</si>
  <si>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</si>
  <si>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</si>
  <si>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</si>
  <si>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</si>
  <si>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</si>
  <si>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</si>
  <si>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</si>
  <si>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</si>
  <si>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</si>
  <si>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</si>
  <si>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</si>
  <si>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</si>
  <si>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</si>
  <si>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</si>
  <si>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</si>
  <si>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</si>
  <si>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</si>
  <si>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</si>
  <si>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</si>
  <si>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</si>
  <si>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</si>
  <si>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</si>
  <si>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</si>
  <si>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</si>
  <si>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</si>
  <si>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</si>
  <si>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</si>
  <si>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</si>
  <si>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</si>
  <si>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</si>
  <si>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</si>
  <si>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</si>
  <si>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</si>
  <si>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</si>
  <si>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</si>
  <si>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</si>
  <si>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</si>
  <si>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</si>
  <si>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</si>
  <si>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</si>
  <si>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</si>
  <si>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</si>
  <si>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</si>
  <si>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</si>
  <si>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</si>
  <si>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</si>
  <si>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</si>
  <si>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</si>
  <si>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</si>
  <si>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</si>
  <si>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</si>
  <si>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</si>
  <si>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</si>
  <si>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</si>
  <si>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</si>
  <si>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</si>
  <si>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</si>
  <si>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</si>
  <si>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</si>
  <si>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</si>
  <si>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</si>
  <si>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</si>
  <si>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</si>
  <si>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</si>
  <si>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</si>
  <si>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</si>
  <si>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</si>
  <si>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</si>
  <si>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</si>
  <si>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</si>
  <si>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</si>
  <si>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</si>
  <si>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</si>
  <si>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</si>
  <si>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</si>
  <si>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</si>
  <si>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</si>
  <si>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</si>
  <si>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</si>
  <si>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</si>
  <si>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</si>
  <si>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</si>
  <si>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</si>
  <si>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</si>
  <si>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</si>
  <si>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</si>
  <si>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</si>
  <si>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</si>
  <si>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</si>
  <si>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</si>
  <si>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</si>
  <si>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</si>
  <si>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</si>
  <si>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</si>
  <si>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</si>
  <si>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</si>
  <si>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</si>
  <si>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</si>
  <si>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</si>
  <si>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</si>
  <si>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</si>
  <si>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</si>
  <si>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</si>
  <si>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</si>
  <si>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</si>
  <si>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</si>
  <si>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</si>
  <si>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</si>
  <si>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</si>
  <si>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</si>
  <si>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</si>
  <si>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</si>
  <si>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</si>
  <si>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</si>
  <si>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</si>
  <si>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</si>
  <si>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</si>
  <si>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</si>
  <si>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</si>
  <si>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</si>
  <si>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</si>
  <si>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</si>
  <si>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</si>
  <si>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</si>
  <si>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</si>
  <si>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</si>
  <si>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</si>
  <si>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</si>
  <si>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</si>
  <si>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</si>
  <si>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</si>
  <si>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</si>
  <si>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</si>
  <si>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</si>
  <si>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</si>
  <si>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</si>
  <si>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</si>
  <si>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</si>
  <si>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</si>
  <si>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</si>
  <si>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</si>
  <si>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</si>
  <si>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</si>
  <si>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</si>
  <si>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</si>
  <si>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</si>
  <si>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</si>
  <si>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</si>
  <si>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</si>
  <si>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</si>
  <si>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</si>
  <si>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</si>
  <si>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</si>
  <si>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</si>
  <si>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</si>
  <si>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</si>
  <si>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</si>
  <si>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</si>
  <si>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</si>
  <si>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</si>
  <si>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</si>
  <si>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</si>
  <si>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</si>
  <si>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</si>
  <si>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</si>
  <si>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</si>
  <si>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</si>
  <si>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</si>
  <si>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</si>
  <si>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</si>
  <si>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</si>
  <si>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</si>
  <si>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</si>
  <si>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</si>
  <si>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</si>
  <si>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</si>
  <si>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</si>
  <si>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</si>
  <si>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</si>
  <si>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</si>
  <si>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</si>
  <si>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</si>
  <si>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</si>
  <si>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</si>
  <si>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</si>
  <si>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</si>
  <si>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</si>
  <si>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</si>
  <si>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</si>
  <si>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</si>
  <si>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</si>
  <si>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</si>
  <si>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</si>
  <si>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</si>
  <si>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</si>
  <si>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</si>
  <si>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</si>
  <si>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</si>
  <si>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</si>
  <si>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</si>
  <si>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</si>
  <si>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</si>
  <si>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</si>
  <si>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</si>
  <si>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</si>
  <si>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</si>
  <si>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</si>
  <si>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</si>
  <si>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</si>
  <si>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</si>
  <si>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</si>
  <si>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</si>
  <si>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</si>
  <si>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</si>
  <si>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</si>
  <si>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</si>
  <si>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</si>
  <si>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</si>
  <si>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</si>
  <si>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</si>
  <si>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</si>
  <si>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</si>
  <si>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</si>
  <si>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</si>
  <si>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</si>
  <si>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</si>
  <si>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</si>
  <si>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</si>
  <si>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</si>
  <si>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</si>
  <si>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</si>
  <si>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</si>
  <si>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</si>
  <si>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</si>
  <si>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</si>
  <si>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</si>
  <si>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</si>
  <si>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TT-20251129-01452 / no pcm</t>
  </si>
  <si>
    <t>site down again , located in Saudi university and security refused to enter us , site down due to power cut in university</t>
  </si>
  <si>
    <t>PCM-20251129-00001981</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</si>
  <si>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</si>
  <si>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</si>
  <si>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</si>
  <si>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</si>
  <si>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</si>
  <si>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</si>
  <si>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</si>
  <si>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</si>
  <si>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</si>
  <si>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</si>
  <si>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</si>
  <si>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</si>
  <si>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</si>
  <si>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</si>
  <si>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</si>
  <si>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</si>
  <si>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</si>
  <si>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</si>
  <si>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</si>
  <si>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</si>
  <si>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</si>
  <si>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</si>
  <si>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</si>
  <si>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</si>
  <si>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</si>
  <si>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</si>
  <si>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</si>
  <si>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</si>
  <si>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</si>
  <si>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</si>
  <si>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</si>
  <si>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</si>
  <si>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</si>
  <si>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</si>
  <si>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</si>
  <si>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</si>
  <si>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</si>
  <si>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</si>
  <si>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</si>
  <si>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</si>
  <si>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</si>
  <si>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</si>
  <si>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</si>
  <si>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</si>
  <si>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</si>
  <si>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</si>
  <si>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</si>
  <si>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</si>
  <si>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</si>
  <si>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</si>
  <si>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</si>
  <si>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</si>
  <si>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</si>
  <si>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</si>
  <si>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</si>
  <si>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</si>
  <si>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</si>
  <si>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</si>
  <si>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</si>
  <si>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</si>
  <si>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</si>
  <si>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</si>
  <si>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</si>
  <si>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</si>
  <si>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</si>
  <si>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</si>
  <si>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</si>
  <si>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</si>
  <si>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</si>
  <si>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</si>
  <si>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</si>
  <si>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</si>
  <si>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</si>
  <si>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</si>
  <si>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</si>
  <si>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</si>
  <si>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</si>
  <si>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</si>
  <si>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</si>
  <si>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</si>
  <si>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</si>
  <si>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</si>
  <si>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</si>
  <si>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</si>
  <si>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</si>
  <si>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</si>
  <si>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</si>
  <si>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No PCM</t>
  </si>
  <si>
    <t>Site located inside National Guard access not allowed by security allowed time only from 9 to 5</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</si>
  <si>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</si>
  <si>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</si>
  <si>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</si>
  <si>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</si>
  <si>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</si>
  <si>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</si>
  <si>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</si>
  <si>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</si>
  <si>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</si>
  <si>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</si>
  <si>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</si>
  <si>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</si>
  <si>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PCM-20251130-00000012</t>
  </si>
  <si>
    <t>EM team on the way need: 30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</si>
</sst>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5" totalsRowShown="0" headerRowDxfId="62" dataDxfId="61" headerRowBorderDxfId="59" tableBorderDxfId="60">
  <autoFilter ref="A1:L9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9" totalsRowShown="0" headerRowDxfId="46" dataDxfId="45" headerRowBorderDxfId="43" tableBorderDxfId="44" totalsRowBorderDxfId="42">
  <autoFilter ref="A1:L2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328.08699479166535</v>
      </c>
      <c r="H2" s="73">
        <v>45662.943402777775</v>
      </c>
      <c r="I2" s="56" t="str">
        <f>IFERROR(VLOOKUP(D2,DB!A:F,6,0),"")</f>
        <v>Generator-SG</v>
      </c>
      <c r="J2" s="56" t="str">
        <f>IFERROR(VLOOKUP(D2,DB!A:G,7,0),"")</f>
        <v>Dead</v>
      </c>
      <c r="K2" s="64" t="s">
        <v>39107</v>
      </c>
      <c r="L2" s="62" t="str">
        <f>IFERROR(VLOOKUP(D2,DB!A:I,9,0),"")</f>
        <v>Latis</v>
      </c>
    </row>
    <row r="3" spans="1:15" s="61" customFormat="1" ht="34.5" customHeight="1">
      <c r="A3" s="132" t="s">
        <v>39108</v>
      </c>
      <c r="B3" s="131" t="str">
        <f>IFERROR(VLOOKUP(D3,DB!A:K,11,0),"")</f>
        <v>R1</v>
      </c>
      <c r="C3" s="131">
        <v>1</v>
      </c>
      <c r="D3" s="56" t="s">
        <v>9375</v>
      </c>
      <c r="E3" s="130" t="s">
        <v>39106</v>
      </c>
      <c r="F3" s="129"/>
      <c r="G3" s="128">
        <f ca="1">IFERROR(NOW()-F3,"-")</f>
        <v>45991.035420717591</v>
      </c>
      <c r="H3" s="129">
        <v>45990.91684027778</v>
      </c>
      <c r="I3" s="131" t="str">
        <f>IFERROR(VLOOKUP(D3,DB!A:F,6,0),"")</f>
        <v>SCECO</v>
      </c>
      <c r="J3" s="131" t="str">
        <f>IFERROR(VLOOKUP(D3,DB!A:G,7,0),"")</f>
        <v>Dead</v>
      </c>
      <c r="K3" s="127" t="s">
        <v>39109</v>
      </c>
      <c r="L3" s="126" t="str">
        <f>IFERROR(VLOOKUP(D3,DB!A:I,9,0),"")</f>
        <v>Latis</v>
      </c>
    </row>
    <row r="4" spans="1:15" s="61" customFormat="1" ht="15" customHeight="1">
      <c r="A4" s="132" t="s">
        <v>39110</v>
      </c>
      <c r="B4" s="131" t="str">
        <f>IFERROR(VLOOKUP(D4,DB!A:K,11,0),"")</f>
        <v>R1</v>
      </c>
      <c r="C4" s="131">
        <v>2</v>
      </c>
      <c r="D4" s="56" t="s">
        <v>19246</v>
      </c>
      <c r="E4" s="130" t="s">
        <v>39106</v>
      </c>
      <c r="F4" s="129">
        <v>45990.98096064815</v>
      </c>
      <c r="G4" s="128">
        <f ca="1">IFERROR(NOW()-F4,"-")</f>
        <v>5.446006944112014E-2</v>
      </c>
      <c r="H4" s="129">
        <v>45990.966365740744</v>
      </c>
      <c r="I4" s="131" t="str">
        <f>IFERROR(VLOOKUP(D4,DB!A:F,6,0),"")</f>
        <v>Power Cube</v>
      </c>
      <c r="J4" s="131" t="str">
        <f>IFERROR(VLOOKUP(D4,DB!A:G,7,0),"")</f>
        <v>Good+No BB Design</v>
      </c>
      <c r="K4" s="127" t="s">
        <v>39111</v>
      </c>
      <c r="L4" s="126" t="str">
        <f>IFERROR(VLOOKUP(D4,DB!A:I,9,0),"")</f>
        <v>Latis</v>
      </c>
    </row>
    <row r="5" spans="1:15" s="61" customFormat="1" ht="15" customHeight="1">
      <c r="A5" s="132"/>
      <c r="B5" s="131" t="str">
        <f>IFERROR(VLOOKUP(D5,DB!A:K,11,0),"")</f>
        <v/>
      </c>
      <c r="C5" s="131"/>
      <c r="D5" s="56"/>
      <c r="E5" s="130"/>
      <c r="F5" s="129"/>
      <c r="G5" s="128">
        <f ca="1">IFERROR(NOW()-F5,"-")</f>
        <v>45991.035420717591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45991.035420717591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45991.035420717591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45991.035420717591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45991.035420717591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45991.035420717591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45991.035420717591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45991.035420717591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45991.035420717591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45991.035420717591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45991.035420717591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45991.035420717591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45991.035420717591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45991.035420717591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45991.035420717591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45991.035420717591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45991.035420717591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45991.035420717591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45991.035420717591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45991.035420717591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45991.035420717591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45991.035420717591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45991.035420717591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45991.035420717591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45991.035420717591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45991.035420717591</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A8F779F2-9F1F-4B57-A09D-BC84701A318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166.0355829861146</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6.6480019675946096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22350</v>
      </c>
      <c r="E5" s="99" t="s">
        <v>39106</v>
      </c>
      <c r="F5" s="100">
        <v>45990.755069444444</v>
      </c>
      <c r="G5" s="101">
        <f ca="1">IFERROR(NOW()-F5,"-")</f>
        <v>0.28035150463256286</v>
      </c>
      <c r="H5" s="100">
        <v>45990.748819444445</v>
      </c>
      <c r="I5" s="18" t="str">
        <f>IFERROR(VLOOKUP(D5,DB!A:F,6,0),"")</f>
        <v>Power cube</v>
      </c>
      <c r="J5" s="18" t="str">
        <f>IFERROR(VLOOKUP(D5,DB!A:G,7,0),"")</f>
        <v>Good</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c r="D6" s="18" t="s">
        <v>19114</v>
      </c>
      <c r="E6" s="99"/>
      <c r="F6" s="100"/>
      <c r="G6" s="101">
        <f ca="1">IFERROR(NOW()-F6,"-")</f>
        <v>45991.035420949076</v>
      </c>
      <c r="H6" s="100"/>
      <c r="I6" s="18" t="str">
        <f>IFERROR(VLOOKUP(D6,DB!A:F,6,0),"")</f>
        <v>SCECO</v>
      </c>
      <c r="J6" s="18" t="str">
        <f>IFERROR(VLOOKUP(D6,DB!A:G,7,0),"")</f>
        <v>Dead</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45991.035420949076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45991.035420949076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45991.035420949076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45991.035420949076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45991.035420949076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45991.035420949076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45991.035420949076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45991.035420949076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45991.035420949076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45991.035420949076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45991.035420949076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45991.035420949076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45991.035420949076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45991.035420949076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45991.035420949076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45991.035420949076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45991.035420949076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45991.035420949076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45991.035420949076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45991.035420949076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45991.035420949076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45991.035420949076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45991.035420949076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45991.035420949076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45991.035420949076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45991.035420949076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45991.035420949076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45991.035420949076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45991.035420949076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45991.035420949076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45991.035420949076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45991.035420949076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45991.035420949076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45991.035420949076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45991.035420949076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45991.035420949076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45991.035420949076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45991.035420949076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45991.035420949076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45991.035420949076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45991.035420949076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45991.035420949076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45991.035420949076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45991.035420949076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45991.035420949076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45991.035420949076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45991.035420949076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45991.035420949076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45991.035420949076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45991.035420949076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45991.035420949076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45991.035420949076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45991.035420949076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45991.035420949076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45991.035420949076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45991.035420949076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45991.035420949076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45991.035420949076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45991.035420949076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45991.035420949076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45991.035420949076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45991.035420949076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45991.035420949076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45991.035420949076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45991.035420949076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45991.035420949076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45991.035420949076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45991.035420949076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45991.035420949076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45991.035420949076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5"/>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t="str">
        <f>IFERROR(VLOOKUP(#REF!,DB!#REF!,7,0),"")</f>
        <v/>
      </c>
      <c r="E2" s="18"/>
      <c r="F2" s="20"/>
      <c r="G2" s="21">
        <f t="shared" ref="G2:G34" ca="1" si="0">IFERROR(NOW()-F2,"-")</f>
        <v>45991.035420949076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45991.035420949076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45991.035420949076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45991.035420949076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45991.035420949076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45991.035420949076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45991.035420949076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45991.035420949076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45991.035420949076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45991.035420949076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45991.035420949076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45991.035420949076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45991.035420949076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45991.035420949076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t="str">
        <f>IFERROR(VLOOKUP(#REF!,DB!#REF!,7,0),"")</f>
        <v/>
      </c>
      <c r="E16" s="18"/>
      <c r="F16" s="20"/>
      <c r="G16" s="21">
        <f t="shared" ca="1" si="0"/>
        <v>45991.035420949076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45991.035420949076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45991.035420949076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45991.035420949076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45991.035420949076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45991.035420949076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45991.035420949076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45991.035420949076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45991.035420949076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45991.035420949076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45991.035420949076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45991.035420949076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45991.035420949076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45991.035420949076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45991.035420949076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45991.035420949076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45991.035420949076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45991.035420949076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45991.035420949076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ref="G35:G98" ca="1" si="1">IFERROR(NOW()-F35,"-")</f>
        <v>45991.035420949076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45991.035420949076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45991.035420949076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45991.035420949076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45991.035420949076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45991.035420949076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45991.035420949076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45991.035420949076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45991.035420949076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45991.035420949076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45991.035420949076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45991.035420949076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45991.035420949076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45991.035420949076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45991.035420949076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45991.035420949076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45991.035420949076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45991.035420949076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45991.035420949076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45991.035420949076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45991.035420949076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45991.035420949076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45991.035420949076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45991.035420949076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45991.035420949076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45991.035420949076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45991.035420949076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45991.035420949076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45991.035420949076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45991.035420949076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45991.035420949076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45991.035420949076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45991.035420949076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45991.035420949076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45991.035420949076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45991.035420949076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45991.035420949076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45991.035420949076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45991.035420949076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45991.035420949076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45991.035420949076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45991.035420949076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45991.035420949076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45991.035420949076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45991.035420949076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45991.035420949076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45991.035420949076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45991.035420949076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45991.035420949076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45991.035420949076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45991.035420949076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45991.035420949076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45991.035420949076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45991.035420949076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45991.035420949076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45991.035420949076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45991.035420949076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45991.035420949076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45991.035420949076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45991.035420949076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45991.035420949076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45991.035420949076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45991.035420949076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45991.035420949076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ref="G99:G162" ca="1" si="2">IFERROR(NOW()-F99,"-")</f>
        <v>45991.035420949076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45991.035420949076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45991.035420949076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45991.035420949076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45991.035420949076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45991.035420949076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45991.035420949076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45991.035420949076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45991.035420949076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45991.035420949076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45991.035420949076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45991.035420949076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45991.035420949076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45991.035420949076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45991.035420949076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45991.035420949076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45991.035420949076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45991.035420949076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45991.035420949076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45991.035420949076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45991.035420949076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45991.035420949076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45991.035420949076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45991.035420949076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45991.035420949076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45991.035420949076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45991.035420949076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45991.035420949076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45991.035420949076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45991.035420949076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45991.035420949076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45991.035420949076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45991.035420949076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45991.035420949076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45991.035420949076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45991.035420949076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45991.035420949076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45991.035420949076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45991.035420949076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45991.035420949076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45991.035420949076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45991.035420949076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45991.035420949076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45991.035420949076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45991.035420949076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45991.035420949076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45991.035420949076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45991.035420949076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45991.035420949076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45991.035420949076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45991.035420949076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45991.035420949076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45991.035420949076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45991.035420949076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45991.035420949076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45991.035420949076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45991.035420949076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45991.035420949076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45991.035420949076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45991.035420949076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45991.035420949076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45991.035420949076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45991.035420949076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45991.035420949076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ref="G163:G226" ca="1" si="3">IFERROR(NOW()-F163,"-")</f>
        <v>45991.035420949076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45991.035420949076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45991.035420949076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45991.035420949076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45991.035420949076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45991.035420949076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45991.035420949076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45991.035420949076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45991.035420949076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45991.035420949076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45991.035420949076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45991.035420949076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45991.035420949076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45991.035420949076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45991.035420949076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45991.035420949076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45991.035420949076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45991.035420949076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45991.035420949076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45991.035420949076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45991.035420949076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45991.035420949076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45991.035420949076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45991.035420949076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45991.035420949076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45991.035420949076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45991.035420949076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45991.035420949076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45991.035420949076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45991.035420949076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45991.035420949076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45991.035420949076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45991.035420949076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45991.035420949076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45991.035420949076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45991.035420949076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45991.035420949076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45991.035420949076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45991.035420949076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45991.035420949076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45991.035420949076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45991.035420949076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45991.035420949076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45991.035420949076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45991.035420949076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45991.035420949076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45991.035420949076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45991.035420949076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45991.035420949076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45991.035420949076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45991.035420949076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45991.035420949076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45991.035420949076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45991.035420949076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45991.035420949076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45991.035420949076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45991.035420949076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45991.035420949076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45991.035420949076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45991.035420949076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45991.035420949076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45991.035420949076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45991.035420949076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45991.035420949076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ref="G227:G290" ca="1" si="4">IFERROR(NOW()-F227,"-")</f>
        <v>45991.035420949076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45991.035420949076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45991.035420949076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45991.035420949076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45991.035420949076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45991.035420949076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45991.035420949076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45991.035420949076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45991.035420949076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45991.035420949076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45991.035420949076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45991.035420949076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45991.035420949076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45991.035420949076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45991.035420949076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45991.035420949076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45991.035420949076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45991.035420949076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45991.035420949076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45991.035420949076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45991.035420949076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45991.035420949076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45991.035420949076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45991.035420949076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45991.035420949076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45991.035420949076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45991.035420949076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45991.035420949076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45991.035420949076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45991.035420949076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45991.035420949076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45991.035420949076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45991.035420949076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45991.035420949076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45991.035420949076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45991.035420949076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45991.035420949076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45991.035420949076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45991.035420949076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45991.035420949076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45991.035420949076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45991.035420949076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45991.035420949076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45991.035420949076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45991.035420949076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45991.035420949076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45991.035420949076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45991.035420949076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45991.035420949076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45991.035420949076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45991.035420949076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45991.035420949076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45991.035420949076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45991.035420949076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45991.035420949076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45991.035420949076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45991.035420949076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45991.035420949076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45991.035420949076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45991.035420949076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45991.035420949076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45991.035420949076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45991.035420949076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45991.035420949076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ref="G291:G354" ca="1" si="5">IFERROR(NOW()-F291,"-")</f>
        <v>45991.035420949076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45991.035420949076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45991.035420949076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45991.035420949076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45991.035420949076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45991.035420949076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45991.035420949076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45991.035420949076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45991.035420949076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45991.035420949076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45991.035420949076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45991.035420949076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45991.035420949076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45991.035420949076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45991.035420949076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45991.035420949076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45991.035420949076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45991.035420949076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45991.035420949076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45991.035420949076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45991.035420949076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45991.035420949076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45991.035420949076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45991.035420949076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45991.035420949076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45991.035420949076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45991.035420949076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45991.035420949076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45991.035420949076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45991.035420949076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45991.035420949076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45991.035420949076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45991.035420949076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45991.035420949076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45991.035420949076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45991.035420949076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45991.035420949076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45991.035420949076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45991.035420949076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45991.035420949076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45991.035420949076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45991.035420949076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45991.035420949076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45991.035420949076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45991.035420949076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45991.035420949076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45991.035420949076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45991.035420949076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45991.035420949076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45991.035420949076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45991.035420949076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45991.035420949076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45991.035420949076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45991.035420949076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45991.035420949076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45991.035420949076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45991.035420949076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45991.035420949076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45991.035420949076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45991.035420949076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45991.035420949076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45991.035420949076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45991.035420949076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45991.035420949076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ref="G355:G418" ca="1" si="6">IFERROR(NOW()-F355,"-")</f>
        <v>45991.035420949076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45991.035420949076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45991.035420949076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45991.035420949076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45991.035420949076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45991.035420949076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45991.035420949076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45991.035420949076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45991.035420949076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45991.035420949076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45991.035420949076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45991.035420949076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45991.035420949076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45991.035420949076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45991.035420949076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45991.035420949076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45991.035420949076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45991.035420949076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45991.035420949076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45991.035420949076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45991.035420949076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45991.035420949076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45991.035420949076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45991.035420949076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45991.035420949076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45991.035420949076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45991.035420949076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45991.035420949076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45991.035420949076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45991.035420949076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45991.035420949076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45991.035420949076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45991.035420949076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45991.035420949076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45991.035420949076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45991.035420949076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45991.035420949076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45991.035420949076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45991.035420949076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45991.035420949076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45991.035420949076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45991.035420949076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45991.035420949076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45991.035420949076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45991.035420949076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45991.035420949076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45991.035420949076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45991.035420949076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45991.035420949076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45991.035420949076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45991.035420949076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45991.035420949076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45991.035420949076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45991.035420949076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45991.035420949076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45991.035420949076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45991.035420949076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45991.035420949076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45991.035420949076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45991.035420949076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45991.035420949076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45991.035420949076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45991.035420949076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45991.035420949076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ref="G419:G482" ca="1" si="7">IFERROR(NOW()-F419,"-")</f>
        <v>45991.035420949076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45991.035420949076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45991.035420949076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45991.035420949076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45991.035420949076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45991.035420949076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45991.035420949076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45991.035420949076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45991.035420949076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45991.035420949076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45991.035420949076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45991.035420949076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45991.035420949076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45991.035420949076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45991.035420949076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45991.035420949076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45991.035420949076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45991.035420949076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45991.035420949076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45991.035420949076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45991.035420949076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45991.035420949076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45991.035420949076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45991.035420949076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45991.035420949076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45991.035420949076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45991.035420949076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45991.035420949076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45991.035420949076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45991.035420949076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45991.035420949076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45991.035420949076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45991.035420949076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45991.035420949076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45991.035420949076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45991.035420949076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45991.035420949076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45991.035420949076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45991.035420949076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45991.035420949076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45991.035420949076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45991.035420949076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45991.035420949076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45991.035420949076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45991.035420949076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45991.035420949076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45991.035420949076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45991.035420949076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45991.035420949076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45991.035420949076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45991.035420949076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45991.035420949076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45991.035420949076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45991.035420949076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45991.035420949076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45991.035420949076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45991.035420949076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45991.035420949076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45991.035420949076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45991.035420949076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45991.035420949076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45991.035420949076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45991.035420949076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45991.035420949076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ref="G483:G546" ca="1" si="8">IFERROR(NOW()-F483,"-")</f>
        <v>45991.035420949076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45991.035420949076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45991.035420949076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45991.035420949076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45991.035420949076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45991.035420949076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45991.035420949076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45991.035420949076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45991.035420949076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45991.035420949076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45991.035420949076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45991.035420949076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45991.035420949076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45991.035420949076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45991.035420949076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45991.035420949076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45991.035420949076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45991.035420949076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45991.035420949076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45991.035420949076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45991.035420949076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45991.035420949076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45991.035420949076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45991.035420949076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45991.035420949076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45991.035420949076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45991.035420949076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45991.035420949076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45991.035420949076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45991.035420949076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45991.035420949076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45991.035420949076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45991.035420949076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45991.035420949076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45991.035420949076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45991.035420949076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45991.035420949076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45991.035420949076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45991.035420949076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45991.035420949076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45991.035420949076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45991.035420949076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45991.035420949076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45991.035420949076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45991.035420949076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45991.035420949076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45991.035420949076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45991.035420949076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45991.035420949076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45991.035420949076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45991.035420949076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45991.035420949076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45991.035420949076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45991.035420949076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45991.035420949076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45991.035420949076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45991.035420949076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45991.035420949076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45991.035420949076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45991.035420949076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45991.035420949076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45991.035420949076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45991.035420949076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45991.035420949076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ref="G547:G610" ca="1" si="9">IFERROR(NOW()-F547,"-")</f>
        <v>45991.035420949076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45991.035420949076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45991.035420949076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45991.035420949076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45991.035420949076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45991.035420949076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45991.035420949076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45991.035420949076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45991.035420949076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45991.035420949076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45991.035420949076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45991.035420949076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45991.035420949076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45991.035420949076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45991.035420949076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45991.035420949076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45991.035420949076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45991.035420949076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45991.035420949076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45991.035420949076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45991.035420949076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45991.035420949076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45991.035420949076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45991.035420949076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45991.035420949076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45991.035420949076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45991.035420949076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45991.035420949076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45991.035420949076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45991.035420949076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45991.035420949076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45991.035420949076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45991.035420949076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45991.035420949076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45991.035420949076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45991.035420949076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45991.035420949076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45991.035420949076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45991.035420949076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45991.035420949076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45991.035420949076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45991.035420949076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45991.035420949076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45991.035420949076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45991.035420949076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45991.035420949076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45991.035420949076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45991.035420949076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45991.035420949076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45991.035420949076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45991.035420949076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45991.035420949076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45991.035420949076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45991.035420949076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45991.035420949076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45991.035420949076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45991.035420949076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45991.035420949076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45991.035420949076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45991.035420949076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45991.035420949076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45991.035420949076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45991.035420949076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45991.035420949076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ref="G611:G674" ca="1" si="10">IFERROR(NOW()-F611,"-")</f>
        <v>45991.035420949076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45991.035420949076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45991.035420949076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45991.035420949076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45991.035420949076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45991.035420949076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45991.035420949076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45991.035420949076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45991.035420949076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45991.035420949076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45991.035420949076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45991.035420949076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45991.035420949076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45991.035420949076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45991.035420949076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45991.035420949076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45991.035420949076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45991.035420949076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45991.035420949076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45991.035420949076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45991.035420949076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45991.035420949076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45991.035420949076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45991.035420949076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45991.035420949076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45991.035420949076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45991.035420949076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45991.035420949076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45991.035420949076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45991.035420949076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45991.035420949076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45991.035420949076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45991.035420949076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45991.035420949076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45991.035420949076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45991.035420949076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45991.035420949076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45991.035420949076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45991.035420949076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45991.035420949076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45991.035420949076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45991.035420949076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45991.035420949076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45991.035420949076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45991.035420949076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45991.035420949076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45991.035420949076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45991.035420949076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45991.035420949076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45991.035420949076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45991.035420949076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45991.035420949076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45991.035420949076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45991.035420949076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45991.035420949076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45991.035420949076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45991.035420949076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45991.035420949076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45991.035420949076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45991.035420949076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45991.035420949076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45991.035420949076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45991.035420949076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45991.035420949076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ref="G675:G738" ca="1" si="11">IFERROR(NOW()-F675,"-")</f>
        <v>45991.035420949076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45991.035420949076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45991.035420949076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45991.035420949076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45991.035420949076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45991.035420949076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45991.035420949076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45991.035420949076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45991.035420949076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45991.035420949076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45991.035420949076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45991.035420949076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45991.035420949076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45991.035420949076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45991.035420949076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45991.035420949076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45991.035420949076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45991.035420949076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45991.035420949076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45991.035420949076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45991.035420949076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45991.035420949076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45991.035420949076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45991.035420949076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45991.035420949076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45991.035420949076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45991.035420949076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45991.035420949076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45991.035420949076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45991.035420949076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45991.035420949076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45991.035420949076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45991.035420949076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45991.035420949076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45991.035420949076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45991.035420949076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45991.035420949076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45991.035420949076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45991.035420949076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45991.035420949076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45991.035420949076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45991.035420949076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45991.035420949076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45991.035420949076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45991.035420949076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45991.035420949076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45991.035420949076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45991.035420949076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45991.035420949076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45991.035420949076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45991.035420949076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45991.035420949076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45991.035420949076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45991.035420949076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45991.035420949076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45991.035420949076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45991.035420949076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45991.035420949076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45991.035420949076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45991.035420949076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45991.035420949076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45991.035420949076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45991.035420949076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45991.035420949076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ref="G739:G802" ca="1" si="12">IFERROR(NOW()-F739,"-")</f>
        <v>45991.035420949076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45991.035420949076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45991.035420949076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45991.035420949076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45991.035420949076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45991.035420949076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45991.035420949076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45991.035420949076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45991.035420949076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45991.035420949076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45991.035420949076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45991.035420949076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45991.035420949076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45991.035420949076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45991.035420949076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45991.035420949076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45991.035420949076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45991.035420949076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45991.035420949076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45991.035420949076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45991.035420949076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45991.035420949076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45991.035420949076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45991.035420949076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45991.035420949076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45991.035420949076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45991.035420949076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45991.035420949076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45991.035420949076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45991.035420949076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45991.035420949076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45991.035420949076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45991.035420949076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45991.035420949076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45991.035420949076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45991.035420949076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45991.035420949076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45991.035420949076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45991.035420949076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45991.035420949076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45991.035420949076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45991.035420949076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45991.035420949076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45991.035420949076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45991.035420949076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45991.035420949076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45991.035420949076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45991.035420949076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45991.035420949076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45991.035420949076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45991.035420949076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45991.035420949076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45991.035420949076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45991.035420949076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45991.035420949076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45991.035420949076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45991.035420949076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45991.035420949076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45991.035420949076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45991.035420949076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45991.035420949076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45991.035420949076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45991.035420949076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45991.035420949076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ref="G803:G866" ca="1" si="13">IFERROR(NOW()-F803,"-")</f>
        <v>45991.035420949076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45991.035420949076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45991.035420949076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45991.035420949076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45991.035420949076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45991.035420949076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45991.035420949076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45991.035420949076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45991.035420949076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45991.035420949076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45991.035420949076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45991.035420949076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45991.035420949076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45991.035420949076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45991.035420949076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45991.035420949076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45991.035420949076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45991.035420949076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45991.035420949076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45991.035420949076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45991.035420949076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45991.035420949076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45991.035420949076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45991.035420949076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45991.035420949076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45991.035420949076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45991.035420949076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45991.035420949076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45991.035420949076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45991.035420949076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45991.035420949076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45991.035420949076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45991.035420949076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45991.035420949076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45991.035420949076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45991.035420949076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45991.035420949076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45991.035420949076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45991.035420949076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45991.035420949076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45991.035420949076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45991.035420949076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45991.035420949076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45991.035420949076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45991.035420949076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45991.035420949076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45991.035420949076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45991.035420949076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45991.035420949076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45991.035420949076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45991.035420949076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45991.035420949076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45991.035420949076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45991.035420949076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45991.035420949076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45991.035420949076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45991.035420949076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45991.035420949076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45991.035420949076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45991.035420949076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45991.035420949076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45991.035420949076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45991.035420949076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45991.035420949076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ref="G867:G930" ca="1" si="14">IFERROR(NOW()-F867,"-")</f>
        <v>45991.035420949076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45991.035420949076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45991.035420949076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45991.035420949076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45991.035420949076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45991.035420949076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45991.035420949076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45991.035420949076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45991.035420949076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45991.035420949076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45991.035420949076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45991.035420949076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45991.035420949076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45991.035420949076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45991.035420949076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45991.035420949076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45991.035420949076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45991.035420949076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45991.035420949076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45991.035420949076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45991.035420949076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45991.035420949076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45991.035420949076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45991.035420949076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45991.035420949076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45991.035420949076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45991.035420949076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45991.035420949076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45991.035420949076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45991.035420949076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45991.035420949076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45991.035420949076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45991.035420949076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45991.035420949076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45991.035420949076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45991.035420949076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45991.035420949076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45991.035420949076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45991.035420949076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45991.035420949076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45991.035420949076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45991.035420949076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45991.035420949076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45991.035420949076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45991.035420949076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45991.035420949076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45991.035420949076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45991.035420949076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45991.035420949076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45991.035420949076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45991.035420949076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45991.035420949076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45991.035420949076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45991.035420949076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45991.035420949076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45991.035420949076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45991.035420949076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45991.035420949076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45991.035420949076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45991.035420949076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45991.035420949076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45991.035420949076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45991.035420949076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45991.035420949076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ref="G931:G945" ca="1" si="15">IFERROR(NOW()-F931,"-")</f>
        <v>45991.035420949076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45991.035420949076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45991.035420949076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45991.035420949076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45991.035420949076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45991.035420949076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45991.035420949076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45991.035420949076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45991.035420949076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45991.035420949076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45991.035420949076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45991.035420949076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45991.035420949076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45991.035420949076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45991.035420949076</v>
      </c>
      <c r="H945" s="22"/>
      <c r="I945" s="19" t="str">
        <f>IFERROR(VLOOKUP(D945,DB!A:F,6,0),"")</f>
        <v/>
      </c>
      <c r="J945" s="18" t="str">
        <f>IFERROR(VLOOKUP(D945,DB!A:G,7,0),"")</f>
        <v/>
      </c>
      <c r="K945" s="42"/>
      <c r="L945" s="23" t="str">
        <f>IFERROR(VLOOKUP(D945,DB!A:I,9,0),"")</f>
        <v/>
      </c>
    </row>
  </sheetData>
  <dataValidations count="2">
    <dataValidation allowBlank="1" showInputMessage="1" showErrorMessage="1" sqref="E1" xr:uid="{5914219A-CB83-432D-936A-CC0CB6F3982A}"/>
    <dataValidation type="list" allowBlank="1" showInputMessage="1" showErrorMessage="1" sqref="E2:E9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287.55470335647988</v>
      </c>
      <c r="H2" s="92">
        <v>45703.474768518521</v>
      </c>
      <c r="I2" s="92" t="str">
        <f>IFERROR(VLOOKUP(D2,DB!A:F,6,0),"")</f>
        <v>SCECO</v>
      </c>
      <c r="J2" s="92" t="str">
        <f>IFERROR(VLOOKUP(D2,DB!A:G,7,0),"")</f>
        <v>Dead</v>
      </c>
      <c r="K2" s="94" t="s">
        <v>39201</v>
      </c>
      <c r="L2" s="88" t="str">
        <f>IFERROR(VLOOKUP(D2,DB!A:I,9,0),"")</f>
        <v>Latis</v>
      </c>
    </row>
    <row r="3" spans="1:16" ht="15" customHeight="1">
      <c r="A3" s="110"/>
      <c r="B3" s="110" t="str">
        <f>IFERROR(VLOOKUP(D3,DB!A:K,11,0),"")</f>
        <v/>
      </c>
      <c r="C3" s="90"/>
      <c r="D3" s="88"/>
      <c r="E3" s="91"/>
      <c r="F3" s="92"/>
      <c r="G3" s="93">
        <f t="shared" ref="G3:G41" ca="1" si="0">IFERROR(NOW()-F3,"")</f>
        <v>45991.035420717591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45991.035420717591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45991.035420717591</v>
      </c>
      <c r="H5" s="92"/>
      <c r="I5" s="110" t="str">
        <f>IFERROR(VLOOKUP(D5,DB!A:F,6,0),"")</f>
        <v/>
      </c>
      <c r="J5" s="110" t="str">
        <f>IFERROR(VLOOKUP(D5,DB!A:G,7,0),"")</f>
        <v/>
      </c>
      <c r="K5" s="94"/>
      <c r="L5" s="88" t="str">
        <f>IFERROR(VLOOKUP(D5,DB!A:I,9,0),"")</f>
        <v/>
      </c>
    </row>
    <row r="6" spans="1:16" ht="15" customHeight="1">
      <c r="A6" s="110"/>
      <c r="B6" s="110" t="str">
        <f>IFERROR(VLOOKUP(D6,DB!A:K,11,0),"")</f>
        <v/>
      </c>
      <c r="C6" s="90"/>
      <c r="D6" s="153"/>
      <c r="E6" s="91"/>
      <c r="F6" s="92"/>
      <c r="G6" s="93">
        <f t="shared" ca="1" si="0"/>
        <v>45991.035420717591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45991.035420949076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45991.035420949076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45991.035420949076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45991.035420949076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45991.035420949076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45991.035420949076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45991.035420949076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45991.035420949076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45991.035420949076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45991.035420949076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45991.035420949076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45991.035420949076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45991.035420949076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45991.035420949076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45991.035420949076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45991.035420949076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45991.035420949076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45991.035420949076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45991.035420949076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45991.035420949076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45991.035420949076</v>
      </c>
      <c r="H27" s="92"/>
      <c r="I27" s="110" t="str">
        <f>IFERROR(VLOOKUP(D27,DB!A:F,6,0),"")</f>
        <v/>
      </c>
      <c r="J27" s="110" t="str">
        <f>IFERROR(VLOOKUP(D27,DB!A:G,7,0),"")</f>
        <v/>
      </c>
      <c r="K27" s="94"/>
      <c r="L27" s="88" t="str">
        <f>IFERROR(VLOOKUP(D27,DB!A:I,9,0),"")</f>
        <v/>
      </c>
    </row>
    <row r="28" spans="1:12" ht="15" customHeight="1">
      <c r="A28" s="110"/>
      <c r="B28" s="110" t="str">
        <f>IFERROR(VLOOKUP(D29,DB!A:K,11,0),"")</f>
        <v/>
      </c>
      <c r="C28" s="90"/>
      <c r="D28" s="154"/>
      <c r="E28" s="91"/>
      <c r="F28" s="92"/>
      <c r="G28" s="93">
        <f t="shared" ca="1" si="0"/>
        <v>45991.035420949076</v>
      </c>
      <c r="H28" s="92"/>
      <c r="I28" s="110" t="str">
        <f>IFERROR(VLOOKUP(D29,DB!A:F,6,0),"")</f>
        <v/>
      </c>
      <c r="J28" s="110" t="str">
        <f>IFERROR(VLOOKUP(D29,DB!A:G,7,0),"")</f>
        <v/>
      </c>
      <c r="K28" s="94"/>
      <c r="L28" s="88" t="str">
        <f>IFERROR(VLOOKUP(D29,DB!A:I,9,0),"")</f>
        <v/>
      </c>
    </row>
    <row r="29" spans="1:12" ht="15" customHeight="1">
      <c r="A29" s="110"/>
      <c r="B29" s="110" t="str">
        <f>IFERROR(VLOOKUP(#REF!,DB!A:K,11,0),"")</f>
        <v/>
      </c>
      <c r="C29" s="90"/>
      <c r="D29" s="88"/>
      <c r="E29" s="91"/>
      <c r="F29" s="92"/>
      <c r="G29" s="93">
        <f t="shared" ca="1" si="0"/>
        <v>45991.035420949076</v>
      </c>
      <c r="H29" s="92"/>
      <c r="I29" s="110" t="str">
        <f>IFERROR(VLOOKUP(#REF!,DB!A:F,6,0),"")</f>
        <v/>
      </c>
      <c r="J29" s="110" t="str">
        <f>IFERROR(VLOOKUP(#REF!,DB!A:G,7,0),"")</f>
        <v/>
      </c>
      <c r="K29" s="94"/>
      <c r="L29" s="88" t="str">
        <f>IFERROR(VLOOKUP(#REF!,DB!A:I,9,0),"")</f>
        <v/>
      </c>
    </row>
    <row r="30" spans="1:12" ht="15" customHeight="1">
      <c r="A30" s="110"/>
      <c r="B30" s="110" t="str">
        <f>IFERROR(VLOOKUP(D30,DB!A:K,11,0),"")</f>
        <v/>
      </c>
      <c r="C30" s="90"/>
      <c r="D30" s="88"/>
      <c r="E30" s="91"/>
      <c r="F30" s="92"/>
      <c r="G30" s="93">
        <f t="shared" ca="1" si="0"/>
        <v>45991.035420949076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45991.035420949076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45991.035420949076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45991.035420949076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45991.035420949076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45991.035420949076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45991.035420949076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45991.035420949076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45991.035420949076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45991.035420949076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45991.035420949076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45991.035420949076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45991.035420949076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45991.035420949076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45991.035420949076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45991.035420949076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45991.035420949076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45991.035420949076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45991.035420949076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45991.035420949076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45991.035420949076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45991.035420949076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45991.035420949076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45991.035420949076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45991.035420949076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45991.035420949076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45991.035420949076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45991.035420949076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45991.035420949076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45991.035420949076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45991.035420949076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45991.035420949076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45991.035420949076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45991.035420949076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45991.035420949076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45991.035420949076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45991.035420949076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45991.035420949076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45991.035420949076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45991.035420949076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45991.035420949076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45991.035420949076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45991.035420949076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45991.035420949076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45991.035420949076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45991.035420949076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45991.035420949076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45991.035420949076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45991.035420949076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45991.035420949076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45991.035420949076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45991.035420949076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45991.035420949076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45991.035420949076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45991.035420949076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45991.035420949076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45991.035420949076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45991.035420949076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45991.035420949076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45991.035420949076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45991.035420949076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45991.035420949076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45991.035420949076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45991.035420949076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45991.035420949076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45991.035420949076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45991.035420949076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45991.035420949076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45991.035420949076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45991.035420949076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45991.035420949076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45991.035420949076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45991.035420949076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45991.035420949076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45991.035420949076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45991.035420949076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45991.035420949076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45991.035420949076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45991.035420949076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45991.035420949076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45991.035420949076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45991.035420949076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45991.035420949076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45991.035420949076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45991.035420949076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45991.035420949076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45991.035420949076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45991.035420949076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45991.035420949076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45991.035420949076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45991.035420949076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45991.035420949076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45991.035420949076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45991.035420949076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45991.035420949076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45991.035420949076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45991.035420949076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45991.035420949076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45991.035420949076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45991.035420949076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45991.035420949076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45991.035420949076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45991.035420949076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45991.035420949076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45991.035420949076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45991.035420949076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45991.035420949076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45991.035420949076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45991.035420949076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45991.035420949076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45991.035420949076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45991.035420949076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45991.035420949076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45991.035420949076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45991.035420949076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45991.035420949076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45991.035420949076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45991.035420949076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45991.035420949076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45991.035420949076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45991.035420949076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45991.035420949076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45991.035420949076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45991.035420949076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45991.035420949076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45991.035420949076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45991.035420949076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45991.035420949076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45991.035420949076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45991.035420949076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45991.035420949076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45991.035420949076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45991.035420949076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45991.035420949076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45991.035420949076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45991.035420949076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45991.035420949076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45991.035420949076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45991.035420949076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45991.035420949076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45991.035420949076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45991.035420949076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45991.035420949076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45991.035420949076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45991.035420949076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45991.035420949076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45991.035420949076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45991.035420949076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45991.035420949076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45991.035420949076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45991.035420949076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45991.035420949076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45991.035420949076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45991.035420949076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45991.035420949076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45991.035420949076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45991.035420949076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45991.035420949076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45991.035420949076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45991.035420949076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45991.035420949076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45991.035420949076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45991.035420949076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45991.035420949076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45991.035420949076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45991.035420949076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45991.035420949076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45991.035420949076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45991.035420949076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45991.035420949076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45991.035420949076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45991.035420949076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45991.035420949076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45991.035420949076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45991.035420949076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45991.035420949076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45991.035420949076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45991.035420949076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45991.035420949076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45991.035420949076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45991.035420949076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45991.035420949076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45991.035420949076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45991.035420949076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45991.035420949076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45991.035420949076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45991.035420949076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45991.035420949076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45991.035420949076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45991.035420949076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45991.035420949076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45991.035420949076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45991.035420949076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45991.035420949076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45991.035420949076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45991.035420949076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45991.035420949076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45991.035420949076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45991.035420949076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45991.035420949076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45991.035420949076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45991.035420949076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45991.035420949076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45991.035420949076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79" ca="1" si="4">IFERROR(NOW()-F234,"")</f>
        <v>45991.035420949076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45991.035420949076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45991.035420949076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45991.035420949076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45991.035420949076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45991.035420949076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45991.035420949076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45991.035420949076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45991.035420949076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45991.035420949076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45991.035420949076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45991.035420949076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45991.035420949076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45991.035420949076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45991.035420949076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45991.035420949076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45991.035420949076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45991.035420949076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45991.035420949076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45991.035420949076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45991.035420949076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45991.035420949076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45991.035420949076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45991.035420949076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45991.035420949076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45991.035420949076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45991.035420949076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45991.035420949076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45991.035420949076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45991.035420949076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45991.035420949076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45991.035420949076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45991.035420949076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45991.035420949076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45991.035420949076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45991.035420949076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45991.035420949076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45991.035420949076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45991.035420949076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45991.035420949076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45991.035420949076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45991.035420949076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45991.035420949076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45991.035420949076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45991.035420949076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45991.035420949076</v>
      </c>
      <c r="H279" s="92"/>
      <c r="I279" s="110" t="str">
        <f>IFERROR(VLOOKUP(D279,DB!A:F,6,0),"")</f>
        <v/>
      </c>
      <c r="J279" s="110" t="str">
        <f>IFERROR(VLOOKUP(D279,DB!A:G,7,0),"")</f>
        <v/>
      </c>
      <c r="K279" s="94"/>
      <c r="L279" s="88" t="str">
        <f>IFERROR(VLOOKUP(D279,DB!A:I,9,0),"")</f>
        <v/>
      </c>
    </row>
  </sheetData>
  <dataValidations count="2">
    <dataValidation allowBlank="1" showInputMessage="1" showErrorMessage="1" sqref="E1" xr:uid="{A4F81451-56CC-4543-9497-104C4E44EE4B}"/>
    <dataValidation type="list" allowBlank="1" showInputMessage="1" showErrorMessage="1" sqref="E2:E2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E6" sqref="E6"/>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39202</v>
      </c>
      <c r="B2" s="37" t="str">
        <f>IFERROR(VLOOKUP(D2,DB!A:K,11,0),"")</f>
        <v>R5</v>
      </c>
      <c r="C2" s="37">
        <v>3</v>
      </c>
      <c r="D2" s="103" t="s">
        <v>36085</v>
      </c>
      <c r="E2" s="37" t="s">
        <v>39106</v>
      </c>
      <c r="F2" s="38">
        <v>45891.832060185188</v>
      </c>
      <c r="G2" s="105">
        <f ca="1">IFERROR(NOW()-F2,"")</f>
        <v>99.203360763887758</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39189</v>
      </c>
      <c r="F3" s="38">
        <v>45926.188877314817</v>
      </c>
      <c r="G3" s="105">
        <f t="shared" ref="G3" ca="1" si="0">IFERROR(NOW()-F3,"")</f>
        <v>64.846543634259433</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39189</v>
      </c>
      <c r="F4" s="107">
        <v>45948.661111111112</v>
      </c>
      <c r="G4" s="108">
        <f t="shared" ref="G4" ca="1" si="1">IFERROR(NOW()-F4,"")</f>
        <v>42.374309837963665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9.6621221064779093</v>
      </c>
      <c r="H5" s="139">
        <v>45981.360798611109</v>
      </c>
      <c r="I5" s="106" t="str">
        <f>IFERROR(VLOOKUP(D5,DB!A:F,6,0),"")</f>
        <v>SCECO</v>
      </c>
      <c r="J5" s="106" t="str">
        <f>IFERROR(VLOOKUP(D5,DB!A:G,7,0),"")</f>
        <v>Dead</v>
      </c>
      <c r="K5" s="106" t="s">
        <v>39209</v>
      </c>
      <c r="L5" s="106" t="str">
        <f>IFERROR(VLOOKUP(D5,DB!A:I,9,0),"")</f>
        <v>Latis</v>
      </c>
    </row>
    <row r="6" spans="1:13" ht="30.75">
      <c r="A6" s="37" t="s">
        <v>39210</v>
      </c>
      <c r="B6" s="37" t="str">
        <f>IFERROR(VLOOKUP(D6,DB!A:K,11,0),"")</f>
        <v>R5</v>
      </c>
      <c r="C6" s="37">
        <v>1</v>
      </c>
      <c r="D6" s="106" t="s">
        <v>32138</v>
      </c>
      <c r="E6" s="37" t="s">
        <v>39106</v>
      </c>
      <c r="F6" s="38">
        <v>45990.979907407411</v>
      </c>
      <c r="G6" s="138">
        <f ca="1">IFERROR(NOW()-F6,"")</f>
        <v>5.5513310180685949E-2</v>
      </c>
      <c r="H6" s="38">
        <v>45990.988067129627</v>
      </c>
      <c r="I6" s="37" t="str">
        <f>IFERROR(VLOOKUP(D6,DB!A:F,6,0),"")</f>
        <v>SCECO</v>
      </c>
      <c r="J6" s="37" t="str">
        <f>IFERROR(VLOOKUP(D6,DB!A:G,7,0),"")</f>
        <v>Dead</v>
      </c>
      <c r="K6" s="37" t="s">
        <v>39211</v>
      </c>
      <c r="L6" s="37" t="str">
        <f>IFERROR(VLOOKUP(D6,DB!A:I,9,0),"")</f>
        <v>Latis</v>
      </c>
    </row>
    <row r="7" spans="1:13">
      <c r="A7" s="37" t="s">
        <v>39212</v>
      </c>
      <c r="B7" s="37" t="str">
        <f>IFERROR(VLOOKUP(D7,DB!A:K,11,0),"")</f>
        <v>R5</v>
      </c>
      <c r="C7" s="37">
        <v>1</v>
      </c>
      <c r="D7" s="106" t="s">
        <v>32416</v>
      </c>
      <c r="E7" s="37" t="s">
        <v>39106</v>
      </c>
      <c r="F7" s="38">
        <v>45991.008321759262</v>
      </c>
      <c r="G7" s="138">
        <f ca="1">IFERROR(NOW()-F7,"")</f>
        <v>2.709895832958864E-2</v>
      </c>
      <c r="H7" s="38">
        <v>45990.995462962965</v>
      </c>
      <c r="I7" s="37" t="str">
        <f>IFERROR(VLOOKUP(D7,DB!A:F,6,0),"")</f>
        <v>Generator-SG</v>
      </c>
      <c r="J7" s="37" t="str">
        <f>IFERROR(VLOOKUP(D7,DB!A:G,7,0),"")</f>
        <v>Dead</v>
      </c>
      <c r="K7" s="37" t="s">
        <v>39213</v>
      </c>
      <c r="L7" s="37" t="str">
        <f>IFERROR(VLOOKUP(D7,DB!A:I,9,0),"")</f>
        <v>Latis</v>
      </c>
    </row>
    <row r="8" spans="1:13">
      <c r="A8" s="37"/>
      <c r="B8" s="37" t="str">
        <f>IFERROR(VLOOKUP(D8,DB!A:K,11,0),"")</f>
        <v/>
      </c>
      <c r="C8" s="37"/>
      <c r="D8" s="106"/>
      <c r="E8" s="37"/>
      <c r="F8" s="38"/>
      <c r="G8" s="138">
        <f ca="1">IFERROR(NOW()-F8,"")</f>
        <v>45991.035420717591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45991.035420717591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45991.035420717591</v>
      </c>
      <c r="H10" s="38"/>
      <c r="I10" s="37" t="str">
        <f>IFERROR(VLOOKUP(D10,DB!A:F,6,0),"")</f>
        <v/>
      </c>
      <c r="J10" s="37" t="str">
        <f>IFERROR(VLOOKUP(D10,DB!A:G,7,0),"")</f>
        <v/>
      </c>
      <c r="K10" s="37"/>
      <c r="L10" s="37" t="str">
        <f>IFERROR(VLOOKUP(D10,DB!A:I,9,0),"")</f>
        <v/>
      </c>
    </row>
    <row r="11" spans="1:13">
      <c r="A11" s="37"/>
      <c r="B11" s="37" t="str">
        <f>IFERROR(VLOOKUP(D11,DB!A:K,11,0),"")</f>
        <v/>
      </c>
      <c r="C11" s="37"/>
      <c r="D11" s="155"/>
      <c r="E11" s="37"/>
      <c r="F11" s="38"/>
      <c r="G11" s="138">
        <f ca="1">IFERROR(NOW()-F11,"")</f>
        <v>45991.035420717591</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45991.035420717591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45991.035420717591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45991.035420717591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45991.035420717591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45991.035420717591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8">
        <f ca="1">IFERROR(NOW()-F17,"")</f>
        <v>45991.035420717591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45991.035420717591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45991.035420717591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45991.035420717591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45991.035420717591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45991.035420717591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45991.035420717591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45991.035420717591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45991.035420717591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45991.035420717591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45991.035420717591</v>
      </c>
      <c r="H27" s="38"/>
      <c r="I27" s="37" t="str">
        <f>IFERROR(VLOOKUP(D27,DB!A:F,6,0),"")</f>
        <v/>
      </c>
      <c r="J27" s="37" t="str">
        <f>IFERROR(VLOOKUP(D27,DB!A:G,7,0),"")</f>
        <v/>
      </c>
      <c r="K27" s="37"/>
      <c r="L27" s="37" t="str">
        <f>IFERROR(VLOOKUP(D27,DB!A:I,9,0),"")</f>
        <v/>
      </c>
    </row>
    <row r="28" spans="1:12">
      <c r="A28" s="103"/>
      <c r="B28" s="103"/>
      <c r="C28" s="103"/>
      <c r="D28" s="103"/>
      <c r="E28" s="103"/>
      <c r="F28" s="139"/>
      <c r="G28" s="105"/>
      <c r="H28" s="139"/>
      <c r="I28" s="103"/>
      <c r="J28" s="103"/>
      <c r="K28" s="103"/>
      <c r="L28" s="103"/>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45991.035420717591</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45991.035420717591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45991.035420717591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45991.035420717591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45991.035420717591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45991.035420717591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45991.035420717591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45991.035420717591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45991.035420717591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45991.035420717591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45991.035420717591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45991.035420717591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45991.035420717591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45991.035420717591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45991.035420717591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45991.035420717591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45991.035420717591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45991.035420717591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45991.035420717591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45991.035420717591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45991.035420717591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45991.035420717591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45991.035420717591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45991.035420717591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45991.035420717591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45991.035420717591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45991.035420717591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45991.035420717591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45991.035420717591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45991.035420717591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45991.035420717591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45991.035420717591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45991.035420717591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45991.035420717591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45991.035420717591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45991.035420717591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45991.035420717591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45991.035420717591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45991.035420717591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45991.035420717591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45991.035420717591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45991.035420717591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45991.035420717591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45991.035420717591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45991.035420717591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45991.035420717591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45991.035420717591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45991.035420717591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45991.035420717591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45991.035420717591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45991.035420717591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45991.035420717591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45991.035420717591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45991.035420717591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45991.035420717591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45991.035420717591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45991.035420717591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45991.035420717591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45991.035420717591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45991.035420717591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45991.035420717591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45991.035420717591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45991.035420717591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45991.035420717591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45991.035420717591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45991.035420717591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45991.035420717591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45991.035420717591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45991.035420717591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45991.035420717591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45991.035420717591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45991.035420717591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45991.035420717591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45991.035420717591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45991.035420717591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45991.035420717591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45991.035420717591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45991.035420717591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45991.035420717591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45991.035420717591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45991.035420717591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45991.035420717591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45991.035420717591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45991.035420717591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45991.035420717591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45991.035420717591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45991.035420717591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45991.035420717591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45991.035420717591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45991.035420717591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45991.035420717591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45991.035420717591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45991.035420717591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45991.035420717591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45991.035420717591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45991.035420717591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45991.035420717591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45991.035420717591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45991.035420717591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45991.035420717591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45991.035420717591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45991.035420717591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45991.035420717591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45991.035420717591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45991.035420717591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45991.035420717591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45991.035420717591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45991.035420717591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45991.035420717591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45991.035420717591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45991.035420717591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45991.035420717591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45991.035420717591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45991.035420717591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45991.035420717591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45991.035420717591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45991.035420717591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45991.035420717591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45991.035420717591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45991.035420717591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45991.035420717591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45991.035420717591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45991.035420717591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45991.035420717591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45991.035420717591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45991.035420717591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45991.035420717591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45991.035420717591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45991.035420717591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45991.035420717591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45991.035420717591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45991.035420717591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45991.035420717591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45991.035420717591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45991.035420717591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45991.035420717591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45991.035420717591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45991.035420717591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45991.035420717591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45991.035420717591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45991.035420717591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45991.035420717591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45991.035420717591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45991.035420717591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45991.035420717591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45991.035420717591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45991.035420717591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45991.035420717591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45991.035420717591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45991.035420717591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45991.035420717591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45991.035420717591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45991.035420717591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45991.035420717591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45991.035420717591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45991.035420717591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45991.035420717591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45991.035420717591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45991.035420717591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45991.035420717591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45991.035420717591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45991.035420717591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45991.035420717591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45991.035420717591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45991.035420717591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45991.035420717591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45991.035420717591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45991.035420717591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45991.035420717591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45991.035420717591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45991.035420717591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45991.035420717591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45991.035420717591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45991.035420717591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45991.035420717591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45991.035420717591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45991.035420717591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45991.035420717591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45991.035420717591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45991.035420717591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45991.035420717591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45991.035420717591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45991.035420717591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45991.035420717591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45991.035420717591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45991.035420717591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45991.035420717591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45991.035420717591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45991.035420717591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45991.035420717591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45991.035420717591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45991.035420717591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45991.035420717591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45991.035420717591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45991.035420717591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45991.035420717591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45991.035420717591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45991.035420717591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45991.035420717591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45991.035420717591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45991.035420717591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45991.035420717591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45991.035420717591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45991.035420717591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45991.035420717591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45991.035420717591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45991.035420717591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45991.035420717591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45991.035420717591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45991.035420717591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45991.035420717591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45991.035420717591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45991.035420717591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45991.035420717591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45991.035420717591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45991.035420717591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45991.035420717591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45991.035420717591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45991.035420717591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45991.035420717591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45991.035420717591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45991.035420717591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45991.035420717591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45991.035420717591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45991.035420717591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45991.035420717591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45991.035420717591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45991.035420717591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45991.035420717591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45991.035420717591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45991.035420717591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45991.035420717591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45991.035420717591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45991.035420717591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45991.035420717591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45991.035420717591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45991.035420717591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45991.035420717591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45991.035420717591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45991.035420717591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45991.035420717591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45991.035420717591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45991.035420717591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45991.035420717591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45991.035420717591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45991.035420717591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45991.035420717591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45991.035420717591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45991.035420717591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45991.035420717591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45991.035420717591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45991.035420717591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45991.035420717591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45991.035420717591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45991.035420717591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45991.035420717591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45991.035420717591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45991.035420717591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45991.035420717591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45991.035420717591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45991.035420717591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45991.035420717591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45991.035420717591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45991.035420717591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45991.035420717591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45991.035420717591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45991.035420717591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45991.035420717591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45991.035420717591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45991.035420717591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45991.035420717591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45991.035420717591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45991.035420717591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45991.035420717591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45991.035420717591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45991.035420717591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45991.035420717591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45991.035420717591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45991.035420717591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45991.035420717591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45991.035420717591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45991.035420717591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45991.035420717591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45991.035420717591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45991.035420717591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45991.035420717591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45991.035420717591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45991.035420717591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45991.035420717591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45991.035420717591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45991.035420717591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45991.035420717591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45991.035420717591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45991.035420717591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45991.035420717591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45991.035420717591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45991.035420717591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45991.035420717591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45991.035420717591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45991.035420717591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45991.035420717591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45991.035420717591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45991.035420717591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45991.035420717591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45991.035420717591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45991.035420717591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45991.035420717591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45991.035420717591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45991.035420717591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45991.035420717591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45991.035420717591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45991.035420717591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45991.035420717591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45991.035420717591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45991.035420717591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45991.035420717591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45991.035420717591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45991.035420717591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45991.035420717591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45991.035420717591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45991.035420717591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45991.035420717591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45991.035420717591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45991.035420717591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45991.035420717591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45991.035420717591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45991.035420717591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45991.035420717591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45991.035420717591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45991.035420717591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45991.035420717591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45991.035420717591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45991.035420717591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45991.035420717591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45991.035420717591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45991.035420717591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45991.035420717591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45991.035420717591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45991.035420717591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45991.035420717591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45991.035420717591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45991.035420717591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45991.035420717591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45991.035420717591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45991.035420717591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45991.035420717591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45991.035420717591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45991.035420717591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45991.035420717591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45991.035420717591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45991.035420717591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45991.035420717591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45991.035420717591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45991.035420717591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45991.035420717591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45991.035420717591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45991.035420717591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45991.035420717591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45991.035420717591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45991.035420717591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45991.035420717591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45991.035420717591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45991.035420717591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45991.035420717591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45991.035420717591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45991.035420717591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45991.035420717591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45991.035420717591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45991.035420717591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45991.035420717591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45991.035420717591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45991.035420717591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45991.035420717591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45991.035420717591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45991.035420717591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45991.035420717591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45991.035420717591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45991.035420717591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45991.035420717591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45991.035420717591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45991.035420717591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45991.035420717591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45991.035420717591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45991.035420717591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45991.035420717591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45991.035420717591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45991.035420717591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45991.035420717591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45991.035420717591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45991.035420717591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45991.035420717591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45991.035420717591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45991.035420717591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45991.035420717591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45991.035420717591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45991.035420717591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45991.035420717591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45991.035420717591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45991.035420717591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45991.035420717591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45991.035420717591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45991.035420717591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45991.035420717591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45991.035420717591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45991.035420717591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45991.035420717591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45991.035420717591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45991.035420717591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45991.035420717591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45991.035420717591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45991.035420717591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45991.035420717591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45991.035420717591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45991.035420717591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45991.035420717591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45991.035420717591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45991.035420717591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45991.035420717591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45991.035420717591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45991.035420717591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45991.035420717591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45991.035420717591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45991.035420717591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45991.035420717591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45991.035420717591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45991.035420717591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45991.035420717591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45991.035420717591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45991.035420717591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45991.035420717591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45991.035420717591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45991.035420717591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45991.035420717591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45991.035420717591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45991.035420717591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45991.035420717591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45991.035420717591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45991.035420717591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45991.035420717591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45991.035420717591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45991.035420717591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45991.035420717591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45991.035420717591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45991.035420717591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45991.035420717591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45991.035420717591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45991.035420717591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45991.035420717591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45991.035420717591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45991.035420717591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45991.035420717591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45991.035420717591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45991.035420717591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45991.035420717591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45991.035420717591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45991.035420717591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45991.035420717591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45991.035420717591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45991.035420717591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45991.035420717591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45991.035420717591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45991.035420717591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45991.035420717591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45991.035420717591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45991.035420717591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45991.035420717591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45991.035420717591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45991.035420717591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45991.035420717591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45991.035420717591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45991.035420717591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45991.035420717591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45991.035420717591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45991.035420717591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45991.035420717591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45991.035420717591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45991.035420717591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45991.035420717591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45991.035420717591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45991.035420717591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45991.035420717591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45991.035420717591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45991.035420717591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45991.035420717591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45991.035420717591</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45991.035420717591</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2025-11-29T21:53:03Z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